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work\Box.net\My Box Files\Tips &amp; Hints\PCA\102\"/>
    </mc:Choice>
  </mc:AlternateContent>
  <bookViews>
    <workbookView xWindow="120" yWindow="60" windowWidth="19440" windowHeight="12240"/>
  </bookViews>
  <sheets>
    <sheet name="socioeconomics" sheetId="1" r:id="rId1"/>
    <sheet name="Sheet3" sheetId="3" r:id="rId2"/>
  </sheets>
  <calcPr calcId="152511"/>
</workbook>
</file>

<file path=xl/calcChain.xml><?xml version="1.0" encoding="utf-8"?>
<calcChain xmlns="http://schemas.openxmlformats.org/spreadsheetml/2006/main">
  <c r="O2" i="1" l="1"/>
  <c r="N13" i="1" l="1" a="1"/>
  <c r="N21" i="1" s="1"/>
  <c r="J6" i="1" a="1"/>
  <c r="K3" i="1"/>
  <c r="K6" i="1" a="1"/>
  <c r="J3" i="1"/>
  <c r="L6" i="1" a="1"/>
  <c r="N6" i="1" a="1"/>
  <c r="M6" i="1" a="1"/>
  <c r="L13" i="1" a="1"/>
  <c r="L19" i="1" s="1"/>
  <c r="M13" i="1" a="1"/>
  <c r="M22" i="1" s="1"/>
  <c r="N3" i="1"/>
  <c r="K13" i="1" a="1"/>
  <c r="K18" i="1" s="1"/>
  <c r="N20" i="1"/>
  <c r="N13" i="1"/>
  <c r="J13" i="1" a="1"/>
  <c r="L3" i="1"/>
  <c r="M3" i="1"/>
  <c r="N17" i="1" l="1"/>
  <c r="M13" i="1"/>
  <c r="M21" i="1"/>
  <c r="N24" i="1"/>
  <c r="N16" i="1"/>
  <c r="N23" i="1"/>
  <c r="M19" i="1"/>
  <c r="K14" i="1"/>
  <c r="K15" i="1"/>
  <c r="L17" i="1"/>
  <c r="K9" i="1"/>
  <c r="K8" i="1"/>
  <c r="K7" i="1"/>
  <c r="K6" i="1"/>
  <c r="K10" i="1"/>
  <c r="L22" i="1"/>
  <c r="L16" i="1"/>
  <c r="M18" i="1"/>
  <c r="K17" i="1"/>
  <c r="L24" i="1"/>
  <c r="J6" i="1"/>
  <c r="J10" i="1"/>
  <c r="J9" i="1"/>
  <c r="J8" i="1"/>
  <c r="J7" i="1"/>
  <c r="L13" i="1"/>
  <c r="M9" i="1"/>
  <c r="M8" i="1"/>
  <c r="M7" i="1"/>
  <c r="M6" i="1"/>
  <c r="M10" i="1"/>
  <c r="K22" i="1"/>
  <c r="K23" i="1"/>
  <c r="L14" i="1"/>
  <c r="N6" i="1"/>
  <c r="N10" i="1"/>
  <c r="N9" i="1"/>
  <c r="N8" i="1"/>
  <c r="N7" i="1"/>
  <c r="K19" i="1"/>
  <c r="N15" i="1"/>
  <c r="M16" i="1"/>
  <c r="L21" i="1"/>
  <c r="N22" i="1"/>
  <c r="M23" i="1"/>
  <c r="M24" i="1"/>
  <c r="K16" i="1"/>
  <c r="M14" i="1"/>
  <c r="N19" i="1"/>
  <c r="N14" i="1"/>
  <c r="K21" i="1"/>
  <c r="M17" i="1"/>
  <c r="K24" i="1"/>
  <c r="N18" i="1"/>
  <c r="L6" i="1"/>
  <c r="L10" i="1"/>
  <c r="L9" i="1"/>
  <c r="L8" i="1"/>
  <c r="L7" i="1"/>
  <c r="K13" i="1"/>
  <c r="K20" i="1"/>
  <c r="M15" i="1"/>
  <c r="M20" i="1"/>
  <c r="L18" i="1"/>
  <c r="L15" i="1"/>
  <c r="L20" i="1"/>
  <c r="L23" i="1"/>
  <c r="J16" i="1"/>
  <c r="J24" i="1"/>
  <c r="J17" i="1"/>
  <c r="J18" i="1"/>
  <c r="J19" i="1"/>
  <c r="J20" i="1"/>
  <c r="J13" i="1"/>
  <c r="J21" i="1"/>
  <c r="J14" i="1"/>
  <c r="J22" i="1"/>
  <c r="J15" i="1"/>
  <c r="J23" i="1"/>
</calcChain>
</file>

<file path=xl/sharedStrings.xml><?xml version="1.0" encoding="utf-8"?>
<sst xmlns="http://schemas.openxmlformats.org/spreadsheetml/2006/main" count="30" uniqueCount="15">
  <si>
    <t>population</t>
  </si>
  <si>
    <t>median school yrs</t>
  </si>
  <si>
    <t>total employment</t>
  </si>
  <si>
    <t>misc professional services</t>
  </si>
  <si>
    <t>median house value</t>
  </si>
  <si>
    <t>Values</t>
  </si>
  <si>
    <t>PC(1)</t>
  </si>
  <si>
    <t>PC(2)</t>
  </si>
  <si>
    <t>PC(3)</t>
  </si>
  <si>
    <t>PC(4)</t>
  </si>
  <si>
    <t>PC(5)</t>
  </si>
  <si>
    <t>Final Communality</t>
  </si>
  <si>
    <t>Loadings</t>
  </si>
  <si>
    <t>District</t>
  </si>
  <si>
    <t>Mask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</si>
</sst>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(&quot;$&quot;* #,##0.00_);_(&quot;$&quot;* \(#,##0.00\);_(&quot;$&quot;* &quot;-&quot;??_);_(@_)"/>
    <numFmt numFmtId="164" formatCode="#0.00"/>
    <numFmt numFmtId="165" formatCode="#0.0%"/>
    <numFmt numFmtId="166" formatCode="#0"/>
    <numFmt numFmtId="168" formatCode="_(&quot;$&quot;* #,##0_);_(&quot;$&quot;* \(#,##0\);_(&quot;$&quot;* &quot;-&quot;??_);_(@_)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8A023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16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0" fillId="0" borderId="1" xfId="0" applyFont="1" applyBorder="1" applyAlignment="1">
      <alignment horizontal="center"/>
    </xf>
    <xf numFmtId="0" fontId="1" fillId="0" borderId="1" xfId="0" applyFont="1" applyBorder="1" applyAlignment="1">
      <alignment horizontal="right"/>
    </xf>
    <xf numFmtId="164" fontId="0" fillId="0" borderId="0" xfId="0" applyNumberFormat="1" applyFont="1" applyAlignment="1">
      <alignment horizontal="center"/>
    </xf>
    <xf numFmtId="165" fontId="0" fillId="0" borderId="0" xfId="0" applyNumberFormat="1" applyFont="1" applyAlignment="1">
      <alignment horizontal="center"/>
    </xf>
    <xf numFmtId="166" fontId="1" fillId="2" borderId="0" xfId="0" applyNumberFormat="1" applyFont="1" applyFill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  <xf numFmtId="168" fontId="0" fillId="0" borderId="0" xfId="1" applyNumberFormat="1" applyFont="1" applyAlignment="1">
      <alignment horizontal="center"/>
    </xf>
    <xf numFmtId="0" fontId="0" fillId="0" borderId="0" xfId="0" applyBorder="1"/>
    <xf numFmtId="166" fontId="0" fillId="0" borderId="0" xfId="0" applyNumberFormat="1" applyFont="1" applyAlignment="1">
      <alignment horizontal="center"/>
    </xf>
    <xf numFmtId="0" fontId="0" fillId="0" borderId="1" xfId="0" applyFont="1" applyBorder="1" applyAlignment="1">
      <alignment horizont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0159878163377727E-2"/>
          <c:y val="5.1400554097404488E-2"/>
          <c:w val="0.88400596221768579"/>
          <c:h val="0.8326195683872849"/>
        </c:manualLayout>
      </c:layout>
      <c:lineChart>
        <c:grouping val="standard"/>
        <c:varyColors val="0"/>
        <c:ser>
          <c:idx val="0"/>
          <c:order val="0"/>
          <c:tx>
            <c:v>fitted</c:v>
          </c:tx>
          <c:spPr>
            <a:ln w="15875">
              <a:prstDash val="sysDash"/>
            </a:ln>
          </c:spPr>
          <c:marker>
            <c:symbol val="square"/>
            <c:size val="7"/>
          </c:marker>
          <c:val>
            <c:numRef>
              <c:f>socioeconomics!$J$13:$J$24</c:f>
              <c:numCache>
                <c:formatCode>#0</c:formatCode>
                <c:ptCount val="12"/>
                <c:pt idx="0">
                  <c:v>5428.4220571100223</c:v>
                </c:pt>
                <c:pt idx="1">
                  <c:v>1280.8733736407373</c:v>
                </c:pt>
                <c:pt idx="2">
                  <c:v>3083.1146289089684</c:v>
                </c:pt>
                <c:pt idx="3">
                  <c:v>4236.7662243571731</c:v>
                </c:pt>
                <c:pt idx="4">
                  <c:v>4163.4445313463893</c:v>
                </c:pt>
                <c:pt idx="5">
                  <c:v>7725.7695657864306</c:v>
                </c:pt>
                <c:pt idx="6">
                  <c:v>8160.7495158488036</c:v>
                </c:pt>
                <c:pt idx="7">
                  <c:v>9669.8641535891184</c:v>
                </c:pt>
                <c:pt idx="8">
                  <c:v>10038.305503147814</c:v>
                </c:pt>
                <c:pt idx="9">
                  <c:v>9035.9237161075889</c:v>
                </c:pt>
                <c:pt idx="10">
                  <c:v>9536.3407285530284</c:v>
                </c:pt>
                <c:pt idx="11">
                  <c:v>10040.426001603919</c:v>
                </c:pt>
              </c:numCache>
            </c:numRef>
          </c:val>
          <c:smooth val="0"/>
        </c:ser>
        <c:ser>
          <c:idx val="1"/>
          <c:order val="1"/>
          <c:tx>
            <c:v>population</c:v>
          </c:tx>
          <c:spPr>
            <a:ln w="15875">
              <a:prstDash val="sysDash"/>
            </a:ln>
          </c:spPr>
          <c:marker>
            <c:symbol val="square"/>
            <c:size val="7"/>
            <c:spPr>
              <a:ln>
                <a:prstDash val="sysDot"/>
              </a:ln>
            </c:spPr>
          </c:marker>
          <c:val>
            <c:numRef>
              <c:f>socioeconomics!$B$3:$B$14</c:f>
              <c:numCache>
                <c:formatCode>General</c:formatCode>
                <c:ptCount val="12"/>
                <c:pt idx="0">
                  <c:v>5700</c:v>
                </c:pt>
                <c:pt idx="1">
                  <c:v>1000</c:v>
                </c:pt>
                <c:pt idx="2">
                  <c:v>3400</c:v>
                </c:pt>
                <c:pt idx="3">
                  <c:v>3800</c:v>
                </c:pt>
                <c:pt idx="4">
                  <c:v>4000</c:v>
                </c:pt>
                <c:pt idx="5">
                  <c:v>8200</c:v>
                </c:pt>
                <c:pt idx="6">
                  <c:v>8700</c:v>
                </c:pt>
                <c:pt idx="7">
                  <c:v>9100</c:v>
                </c:pt>
                <c:pt idx="8">
                  <c:v>9900</c:v>
                </c:pt>
                <c:pt idx="9">
                  <c:v>9600</c:v>
                </c:pt>
                <c:pt idx="10">
                  <c:v>9600</c:v>
                </c:pt>
                <c:pt idx="11">
                  <c:v>9400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67824960"/>
        <c:axId val="467825520"/>
      </c:lineChart>
      <c:catAx>
        <c:axId val="467824960"/>
        <c:scaling>
          <c:orientation val="minMax"/>
        </c:scaling>
        <c:delete val="0"/>
        <c:axPos val="b"/>
        <c:majorTickMark val="out"/>
        <c:minorTickMark val="none"/>
        <c:tickLblPos val="nextTo"/>
        <c:crossAx val="467825520"/>
        <c:crosses val="autoZero"/>
        <c:auto val="1"/>
        <c:lblAlgn val="ctr"/>
        <c:lblOffset val="100"/>
        <c:noMultiLvlLbl val="0"/>
      </c:catAx>
      <c:valAx>
        <c:axId val="467825520"/>
        <c:scaling>
          <c:orientation val="minMax"/>
        </c:scaling>
        <c:delete val="0"/>
        <c:axPos val="l"/>
        <c:numFmt formatCode="#,##0" sourceLinked="0"/>
        <c:majorTickMark val="out"/>
        <c:minorTickMark val="none"/>
        <c:tickLblPos val="nextTo"/>
        <c:crossAx val="467824960"/>
        <c:crosses val="autoZero"/>
        <c:crossBetween val="between"/>
      </c:valAx>
      <c:spPr>
        <a:noFill/>
        <a:ln>
          <a:gradFill>
            <a:gsLst>
              <a:gs pos="0">
                <a:schemeClr val="accent1">
                  <a:lumMod val="5000"/>
                  <a:lumOff val="95000"/>
                </a:schemeClr>
              </a:gs>
              <a:gs pos="74000">
                <a:schemeClr val="accent1">
                  <a:lumMod val="45000"/>
                  <a:lumOff val="55000"/>
                </a:schemeClr>
              </a:gs>
              <a:gs pos="83000">
                <a:schemeClr val="accent1">
                  <a:lumMod val="45000"/>
                  <a:lumOff val="55000"/>
                </a:schemeClr>
              </a:gs>
              <a:gs pos="100000">
                <a:schemeClr val="accent1">
                  <a:lumMod val="30000"/>
                  <a:lumOff val="70000"/>
                </a:schemeClr>
              </a:gs>
            </a:gsLst>
            <a:lin ang="5400000" scaled="1"/>
          </a:gradFill>
        </a:ln>
      </c:spPr>
    </c:plotArea>
    <c:legend>
      <c:legendPos val="r"/>
      <c:layout>
        <c:manualLayout>
          <c:xMode val="edge"/>
          <c:yMode val="edge"/>
          <c:x val="0.19361023622047244"/>
          <c:y val="7.369021580635754E-2"/>
          <c:w val="0.20638976377952756"/>
          <c:h val="0.16743438320209975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016279397250821"/>
          <c:y val="5.1400522233127882E-2"/>
          <c:w val="0.87069781646983668"/>
          <c:h val="0.8326195683872849"/>
        </c:manualLayout>
      </c:layout>
      <c:lineChart>
        <c:grouping val="standard"/>
        <c:varyColors val="0"/>
        <c:ser>
          <c:idx val="0"/>
          <c:order val="0"/>
          <c:tx>
            <c:v>fitted</c:v>
          </c:tx>
          <c:spPr>
            <a:ln w="15875">
              <a:prstDash val="sysDot"/>
            </a:ln>
          </c:spPr>
          <c:marker>
            <c:symbol val="square"/>
            <c:size val="7"/>
          </c:marker>
          <c:val>
            <c:numRef>
              <c:f>socioeconomics!$N$13:$N$24</c:f>
              <c:numCache>
                <c:formatCode>#0</c:formatCode>
                <c:ptCount val="12"/>
                <c:pt idx="0">
                  <c:v>24105.140626167289</c:v>
                </c:pt>
                <c:pt idx="1">
                  <c:v>12914.735533767247</c:v>
                </c:pt>
                <c:pt idx="2">
                  <c:v>9046.5725189662244</c:v>
                </c:pt>
                <c:pt idx="3">
                  <c:v>24173.371213093869</c:v>
                </c:pt>
                <c:pt idx="4">
                  <c:v>22990.435333289937</c:v>
                </c:pt>
                <c:pt idx="5">
                  <c:v>9249.8087802847276</c:v>
                </c:pt>
                <c:pt idx="6">
                  <c:v>16060.270982091186</c:v>
                </c:pt>
                <c:pt idx="7">
                  <c:v>14619.255366452539</c:v>
                </c:pt>
                <c:pt idx="8">
                  <c:v>19177.304499450645</c:v>
                </c:pt>
                <c:pt idx="9">
                  <c:v>26335.615487053044</c:v>
                </c:pt>
                <c:pt idx="10">
                  <c:v>11122.77313494535</c:v>
                </c:pt>
                <c:pt idx="11">
                  <c:v>14204.716524437907</c:v>
                </c:pt>
              </c:numCache>
            </c:numRef>
          </c:val>
          <c:smooth val="0"/>
        </c:ser>
        <c:ser>
          <c:idx val="1"/>
          <c:order val="1"/>
          <c:tx>
            <c:v>median house value</c:v>
          </c:tx>
          <c:spPr>
            <a:ln w="15875">
              <a:prstDash val="sysDash"/>
            </a:ln>
          </c:spPr>
          <c:marker>
            <c:symbol val="square"/>
            <c:size val="7"/>
          </c:marker>
          <c:val>
            <c:numRef>
              <c:f>socioeconomics!$F$3:$F$14</c:f>
              <c:numCache>
                <c:formatCode>_("$"* #,##0_);_("$"* \(#,##0\);_("$"* "-"??_);_(@_)</c:formatCode>
                <c:ptCount val="12"/>
                <c:pt idx="0">
                  <c:v>25000</c:v>
                </c:pt>
                <c:pt idx="1">
                  <c:v>10000</c:v>
                </c:pt>
                <c:pt idx="2">
                  <c:v>9000</c:v>
                </c:pt>
                <c:pt idx="3">
                  <c:v>25000</c:v>
                </c:pt>
                <c:pt idx="4">
                  <c:v>25000</c:v>
                </c:pt>
                <c:pt idx="5">
                  <c:v>12000</c:v>
                </c:pt>
                <c:pt idx="6">
                  <c:v>16000</c:v>
                </c:pt>
                <c:pt idx="7">
                  <c:v>14000</c:v>
                </c:pt>
                <c:pt idx="8">
                  <c:v>18000</c:v>
                </c:pt>
                <c:pt idx="9">
                  <c:v>25000</c:v>
                </c:pt>
                <c:pt idx="10">
                  <c:v>12000</c:v>
                </c:pt>
                <c:pt idx="11">
                  <c:v>13000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67869456"/>
        <c:axId val="467870016"/>
      </c:lineChart>
      <c:catAx>
        <c:axId val="467869456"/>
        <c:scaling>
          <c:orientation val="minMax"/>
        </c:scaling>
        <c:delete val="0"/>
        <c:axPos val="b"/>
        <c:majorTickMark val="out"/>
        <c:minorTickMark val="none"/>
        <c:tickLblPos val="nextTo"/>
        <c:crossAx val="467870016"/>
        <c:crosses val="autoZero"/>
        <c:auto val="1"/>
        <c:lblAlgn val="ctr"/>
        <c:lblOffset val="100"/>
        <c:noMultiLvlLbl val="0"/>
      </c:catAx>
      <c:valAx>
        <c:axId val="467870016"/>
        <c:scaling>
          <c:orientation val="minMax"/>
        </c:scaling>
        <c:delete val="0"/>
        <c:axPos val="l"/>
        <c:numFmt formatCode="&quot;$&quot;#,##0" sourceLinked="0"/>
        <c:majorTickMark val="out"/>
        <c:minorTickMark val="none"/>
        <c:tickLblPos val="nextTo"/>
        <c:crossAx val="467869456"/>
        <c:crosses val="autoZero"/>
        <c:crossBetween val="between"/>
      </c:valAx>
      <c:spPr>
        <a:noFill/>
        <a:ln>
          <a:gradFill>
            <a:gsLst>
              <a:gs pos="0">
                <a:schemeClr val="accent1">
                  <a:lumMod val="5000"/>
                  <a:lumOff val="95000"/>
                </a:schemeClr>
              </a:gs>
              <a:gs pos="74000">
                <a:schemeClr val="accent1">
                  <a:lumMod val="45000"/>
                  <a:lumOff val="55000"/>
                </a:schemeClr>
              </a:gs>
              <a:gs pos="83000">
                <a:schemeClr val="accent1">
                  <a:lumMod val="45000"/>
                  <a:lumOff val="55000"/>
                </a:schemeClr>
              </a:gs>
              <a:gs pos="100000">
                <a:schemeClr val="accent1">
                  <a:lumMod val="30000"/>
                  <a:lumOff val="70000"/>
                </a:schemeClr>
              </a:gs>
            </a:gsLst>
            <a:lin ang="5400000" scaled="1"/>
          </a:gradFill>
        </a:ln>
      </c:spPr>
    </c:plotArea>
    <c:legend>
      <c:legendPos val="r"/>
      <c:layout>
        <c:manualLayout>
          <c:xMode val="edge"/>
          <c:yMode val="edge"/>
          <c:x val="0.17338757655293091"/>
          <c:y val="0.69406058617672794"/>
          <c:w val="0.30994575678040243"/>
          <c:h val="0.16743438320209975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6243154790836337E-2"/>
          <c:y val="3.2882035578885971E-2"/>
          <c:w val="0.93804789216162798"/>
          <c:h val="0.8326195683872849"/>
        </c:manualLayout>
      </c:layout>
      <c:lineChart>
        <c:grouping val="standard"/>
        <c:varyColors val="0"/>
        <c:ser>
          <c:idx val="0"/>
          <c:order val="0"/>
          <c:tx>
            <c:v>fitted</c:v>
          </c:tx>
          <c:spPr>
            <a:ln w="19050">
              <a:prstDash val="sysDash"/>
            </a:ln>
          </c:spPr>
          <c:marker>
            <c:symbol val="square"/>
            <c:size val="7"/>
          </c:marker>
          <c:val>
            <c:numRef>
              <c:f>socioeconomics!$K$13:$K$24</c:f>
              <c:numCache>
                <c:formatCode>#0</c:formatCode>
                <c:ptCount val="12"/>
                <c:pt idx="0">
                  <c:v>13.180927370873096</c:v>
                </c:pt>
                <c:pt idx="1">
                  <c:v>10.113357688551336</c:v>
                </c:pt>
                <c:pt idx="2">
                  <c:v>9.0291695347323699</c:v>
                </c:pt>
                <c:pt idx="3">
                  <c:v>13.434638263982553</c:v>
                </c:pt>
                <c:pt idx="4">
                  <c:v>13.073743497529511</c:v>
                </c:pt>
                <c:pt idx="5">
                  <c:v>9.1996055735451261</c:v>
                </c:pt>
                <c:pt idx="6">
                  <c:v>11.793729734431778</c:v>
                </c:pt>
                <c:pt idx="7">
                  <c:v>10.949104223827801</c:v>
                </c:pt>
                <c:pt idx="8">
                  <c:v>12.163566326058385</c:v>
                </c:pt>
                <c:pt idx="9">
                  <c:v>13.860651267828437</c:v>
                </c:pt>
                <c:pt idx="10">
                  <c:v>9.8210491415201027</c:v>
                </c:pt>
                <c:pt idx="11">
                  <c:v>10.680457377119509</c:v>
                </c:pt>
              </c:numCache>
            </c:numRef>
          </c:val>
          <c:smooth val="0"/>
        </c:ser>
        <c:ser>
          <c:idx val="1"/>
          <c:order val="1"/>
          <c:tx>
            <c:v>median school yrs</c:v>
          </c:tx>
          <c:spPr>
            <a:ln w="12700">
              <a:prstDash val="sysDash"/>
            </a:ln>
          </c:spPr>
          <c:marker>
            <c:symbol val="square"/>
            <c:size val="7"/>
          </c:marker>
          <c:val>
            <c:numRef>
              <c:f>socioeconomics!$C$3:$C$14</c:f>
              <c:numCache>
                <c:formatCode>General</c:formatCode>
                <c:ptCount val="12"/>
                <c:pt idx="0">
                  <c:v>12.8</c:v>
                </c:pt>
                <c:pt idx="1">
                  <c:v>10.9</c:v>
                </c:pt>
                <c:pt idx="2">
                  <c:v>8.8000000000000007</c:v>
                </c:pt>
                <c:pt idx="3">
                  <c:v>13.6</c:v>
                </c:pt>
                <c:pt idx="4">
                  <c:v>12.8</c:v>
                </c:pt>
                <c:pt idx="5">
                  <c:v>8.3000000000000007</c:v>
                </c:pt>
                <c:pt idx="6">
                  <c:v>11.4</c:v>
                </c:pt>
                <c:pt idx="7">
                  <c:v>11.5</c:v>
                </c:pt>
                <c:pt idx="8">
                  <c:v>12.5</c:v>
                </c:pt>
                <c:pt idx="9">
                  <c:v>13.7</c:v>
                </c:pt>
                <c:pt idx="10">
                  <c:v>9.6</c:v>
                </c:pt>
                <c:pt idx="11">
                  <c:v>11.4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68397024"/>
        <c:axId val="468397584"/>
      </c:lineChart>
      <c:catAx>
        <c:axId val="468397024"/>
        <c:scaling>
          <c:orientation val="minMax"/>
        </c:scaling>
        <c:delete val="0"/>
        <c:axPos val="b"/>
        <c:majorTickMark val="out"/>
        <c:minorTickMark val="none"/>
        <c:tickLblPos val="nextTo"/>
        <c:crossAx val="468397584"/>
        <c:crosses val="autoZero"/>
        <c:auto val="1"/>
        <c:lblAlgn val="ctr"/>
        <c:lblOffset val="100"/>
        <c:noMultiLvlLbl val="0"/>
      </c:catAx>
      <c:valAx>
        <c:axId val="468397584"/>
        <c:scaling>
          <c:orientation val="minMax"/>
        </c:scaling>
        <c:delete val="0"/>
        <c:axPos val="l"/>
        <c:numFmt formatCode="#,##0" sourceLinked="0"/>
        <c:majorTickMark val="out"/>
        <c:minorTickMark val="none"/>
        <c:tickLblPos val="nextTo"/>
        <c:crossAx val="468397024"/>
        <c:crosses val="autoZero"/>
        <c:crossBetween val="between"/>
      </c:valAx>
      <c:spPr>
        <a:noFill/>
        <a:ln>
          <a:gradFill>
            <a:gsLst>
              <a:gs pos="0">
                <a:schemeClr val="accent1">
                  <a:lumMod val="5000"/>
                  <a:lumOff val="95000"/>
                </a:schemeClr>
              </a:gs>
              <a:gs pos="74000">
                <a:schemeClr val="accent1">
                  <a:lumMod val="45000"/>
                  <a:lumOff val="55000"/>
                </a:schemeClr>
              </a:gs>
              <a:gs pos="83000">
                <a:schemeClr val="accent1">
                  <a:lumMod val="45000"/>
                  <a:lumOff val="55000"/>
                </a:schemeClr>
              </a:gs>
              <a:gs pos="100000">
                <a:schemeClr val="accent1">
                  <a:lumMod val="30000"/>
                  <a:lumOff val="70000"/>
                </a:schemeClr>
              </a:gs>
            </a:gsLst>
            <a:lin ang="5400000" scaled="1"/>
          </a:gradFill>
        </a:ln>
      </c:spPr>
    </c:plotArea>
    <c:legend>
      <c:legendPos val="r"/>
      <c:layout>
        <c:manualLayout>
          <c:xMode val="edge"/>
          <c:yMode val="edge"/>
          <c:x val="0.14377668416447947"/>
          <c:y val="0.61535688247302422"/>
          <c:w val="0.28677887139107611"/>
          <c:h val="0.16743438320209975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26</xdr:row>
      <xdr:rowOff>162982</xdr:rowOff>
    </xdr:from>
    <xdr:to>
      <xdr:col>9</xdr:col>
      <xdr:colOff>381001</xdr:colOff>
      <xdr:row>46</xdr:row>
      <xdr:rowOff>0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634999</xdr:colOff>
      <xdr:row>27</xdr:row>
      <xdr:rowOff>127000</xdr:rowOff>
    </xdr:from>
    <xdr:to>
      <xdr:col>15</xdr:col>
      <xdr:colOff>370417</xdr:colOff>
      <xdr:row>47</xdr:row>
      <xdr:rowOff>84666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126999</xdr:colOff>
      <xdr:row>49</xdr:row>
      <xdr:rowOff>63502</xdr:rowOff>
    </xdr:from>
    <xdr:to>
      <xdr:col>13</xdr:col>
      <xdr:colOff>95250</xdr:colOff>
      <xdr:row>69</xdr:row>
      <xdr:rowOff>42334</xdr:rowOff>
    </xdr:to>
    <xdr:graphicFrame macro="">
      <xdr:nvGraphicFramePr>
        <xdr:cNvPr id="6" name="Chart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O27"/>
  <sheetViews>
    <sheetView tabSelected="1" zoomScale="90" zoomScaleNormal="90" workbookViewId="0">
      <selection activeCell="S12" sqref="S12"/>
    </sheetView>
  </sheetViews>
  <sheetFormatPr defaultRowHeight="15" x14ac:dyDescent="0.25"/>
  <cols>
    <col min="2" max="2" width="12.42578125" customWidth="1"/>
    <col min="3" max="3" width="11.7109375" customWidth="1"/>
    <col min="4" max="4" width="14" customWidth="1"/>
    <col min="5" max="5" width="12.7109375" customWidth="1"/>
    <col min="6" max="6" width="11.28515625" customWidth="1"/>
    <col min="8" max="8" width="14.42578125" customWidth="1"/>
    <col min="10" max="10" width="10.5703125" customWidth="1"/>
    <col min="11" max="11" width="11" customWidth="1"/>
    <col min="12" max="12" width="11.7109375" customWidth="1"/>
    <col min="13" max="13" width="17" customWidth="1"/>
    <col min="14" max="14" width="13.42578125" customWidth="1"/>
  </cols>
  <sheetData>
    <row r="1" spans="1:15" x14ac:dyDescent="0.25">
      <c r="A1" t="s">
        <v>14</v>
      </c>
      <c r="O1" s="13"/>
    </row>
    <row r="2" spans="1:15" ht="54.75" customHeight="1" thickBot="1" x14ac:dyDescent="0.3">
      <c r="A2" s="11" t="s">
        <v>13</v>
      </c>
      <c r="B2" s="11" t="s">
        <v>0</v>
      </c>
      <c r="C2" s="10" t="s">
        <v>1</v>
      </c>
      <c r="D2" s="10" t="s">
        <v>2</v>
      </c>
      <c r="E2" s="10" t="s">
        <v>3</v>
      </c>
      <c r="F2" s="10" t="s">
        <v>4</v>
      </c>
      <c r="I2" s="2"/>
      <c r="J2" s="15" t="s">
        <v>0</v>
      </c>
      <c r="K2" s="15" t="s">
        <v>1</v>
      </c>
      <c r="L2" s="15" t="s">
        <v>2</v>
      </c>
      <c r="M2" s="15" t="s">
        <v>3</v>
      </c>
      <c r="N2" s="15" t="s">
        <v>4</v>
      </c>
      <c r="O2" s="9">
        <f>3</f>
        <v>3</v>
      </c>
    </row>
    <row r="3" spans="1:15" x14ac:dyDescent="0.25">
      <c r="A3" s="1">
        <v>1</v>
      </c>
      <c r="B3" s="1">
        <v>5700</v>
      </c>
      <c r="C3" s="1">
        <v>12.8</v>
      </c>
      <c r="D3" s="1">
        <v>2500</v>
      </c>
      <c r="E3" s="1">
        <v>270</v>
      </c>
      <c r="F3" s="12">
        <v>25000</v>
      </c>
      <c r="I3" s="3" t="s">
        <v>11</v>
      </c>
      <c r="J3" s="8">
        <f>_xll.PCA_VAR($B$3:$F$14,,1,1,$O$2,1)</f>
        <v>0.98056221291823653</v>
      </c>
      <c r="K3" s="8">
        <f>_xll.PCA_VAR($B$3:$F$14,,1,2,$O$2,1)</f>
        <v>0.91762519739684356</v>
      </c>
      <c r="L3" s="8">
        <f>_xll.PCA_VAR($B$3:$F$14,,1,3,$O$2,1)</f>
        <v>0.94196077242365983</v>
      </c>
      <c r="M3" s="8">
        <f>_xll.PCA_VAR($B$3:$F$14,,1,4,$O$2,1)</f>
        <v>0.93837327698515349</v>
      </c>
      <c r="N3" s="8">
        <f>_xll.PCA_VAR($B$3:$F$14,,1,5,$O$2,1)</f>
        <v>0.93865081644132853</v>
      </c>
    </row>
    <row r="4" spans="1:15" x14ac:dyDescent="0.25">
      <c r="A4" s="1">
        <v>2</v>
      </c>
      <c r="B4" s="1">
        <v>1000</v>
      </c>
      <c r="C4" s="1">
        <v>10.9</v>
      </c>
      <c r="D4" s="1">
        <v>600</v>
      </c>
      <c r="E4" s="1">
        <v>10</v>
      </c>
      <c r="F4" s="12">
        <v>10000</v>
      </c>
    </row>
    <row r="5" spans="1:15" ht="15.75" thickBot="1" x14ac:dyDescent="0.3">
      <c r="A5" s="1">
        <v>3</v>
      </c>
      <c r="B5" s="1">
        <v>3400</v>
      </c>
      <c r="C5" s="1">
        <v>8.8000000000000007</v>
      </c>
      <c r="D5" s="1">
        <v>1000</v>
      </c>
      <c r="E5" s="1">
        <v>10</v>
      </c>
      <c r="F5" s="12">
        <v>9000</v>
      </c>
      <c r="I5" s="6" t="s">
        <v>12</v>
      </c>
      <c r="J5" s="5" t="s">
        <v>0</v>
      </c>
      <c r="K5" s="5" t="s">
        <v>1</v>
      </c>
      <c r="L5" s="5" t="s">
        <v>2</v>
      </c>
      <c r="M5" s="5" t="s">
        <v>3</v>
      </c>
      <c r="N5" s="5" t="s">
        <v>4</v>
      </c>
    </row>
    <row r="6" spans="1:15" x14ac:dyDescent="0.25">
      <c r="A6" s="1">
        <v>4</v>
      </c>
      <c r="B6" s="1">
        <v>3800</v>
      </c>
      <c r="C6" s="1">
        <v>13.6</v>
      </c>
      <c r="D6" s="1">
        <v>1700</v>
      </c>
      <c r="E6" s="1">
        <v>140</v>
      </c>
      <c r="F6" s="12">
        <v>25000</v>
      </c>
      <c r="I6" s="4" t="s">
        <v>6</v>
      </c>
      <c r="J6" s="7">
        <f t="array" ref="J6:J10">_xll.PCA_VAR($B$3:$F$14,,1,1,$O$2,2)</f>
        <v>0.22741036360253272</v>
      </c>
      <c r="K6" s="7">
        <f t="array" ref="K6:K10">_xll.PCA_VAR($B$3:$F$14,,1,2,$O$2,2)</f>
        <v>0.50339757373194916</v>
      </c>
      <c r="L6" s="7">
        <f t="array" ref="L6:L10">_xll.PCA_VAR($B$3:$F$14,,1,3,$O$2,2)</f>
        <v>0.33853154583629286</v>
      </c>
      <c r="M6" s="7">
        <f t="array" ref="M6:M10">_xll.PCA_VAR($B$3:$F$14,,1,4,$O$2,2)</f>
        <v>0.56009109909099974</v>
      </c>
      <c r="N6" s="7">
        <f t="array" ref="N6:N10">_xll.PCA_VAR($B$3:$F$14,,1,5,$O$2,2)</f>
        <v>0.51630394389320355</v>
      </c>
    </row>
    <row r="7" spans="1:15" x14ac:dyDescent="0.25">
      <c r="A7" s="1">
        <v>5</v>
      </c>
      <c r="B7" s="1">
        <v>4000</v>
      </c>
      <c r="C7" s="1">
        <v>12.8</v>
      </c>
      <c r="D7" s="1">
        <v>1600</v>
      </c>
      <c r="E7" s="1">
        <v>140</v>
      </c>
      <c r="F7" s="12">
        <v>25000</v>
      </c>
      <c r="I7" s="4" t="s">
        <v>7</v>
      </c>
      <c r="J7" s="7">
        <v>-0.6569494568226667</v>
      </c>
      <c r="K7" s="7">
        <v>0.32397318182772195</v>
      </c>
      <c r="L7" s="7">
        <v>-0.58736623486298234</v>
      </c>
      <c r="M7" s="7">
        <v>1.3548096294239151E-2</v>
      </c>
      <c r="N7" s="7">
        <v>0.34391298880168958</v>
      </c>
    </row>
    <row r="8" spans="1:15" x14ac:dyDescent="0.25">
      <c r="A8" s="1">
        <v>6</v>
      </c>
      <c r="B8" s="1">
        <v>8200</v>
      </c>
      <c r="C8" s="1">
        <v>8.3000000000000007</v>
      </c>
      <c r="D8" s="1">
        <v>2600</v>
      </c>
      <c r="E8" s="1">
        <v>60</v>
      </c>
      <c r="F8" s="12">
        <v>12000</v>
      </c>
      <c r="I8" s="4" t="s">
        <v>8</v>
      </c>
      <c r="J8" s="7">
        <v>-0.64025240557264462</v>
      </c>
      <c r="K8" s="7">
        <v>-0.38322504810953045</v>
      </c>
      <c r="L8" s="7">
        <v>0.42631975982493686</v>
      </c>
      <c r="M8" s="7">
        <v>0.4878715788604347</v>
      </c>
      <c r="N8" s="7">
        <v>-0.15312806595436418</v>
      </c>
    </row>
    <row r="9" spans="1:15" x14ac:dyDescent="0.25">
      <c r="A9" s="1">
        <v>7</v>
      </c>
      <c r="B9" s="1">
        <v>8700</v>
      </c>
      <c r="C9" s="1">
        <v>11.4</v>
      </c>
      <c r="D9" s="1">
        <v>400</v>
      </c>
      <c r="E9" s="1">
        <v>10</v>
      </c>
      <c r="F9" s="12">
        <v>16000</v>
      </c>
      <c r="I9" s="4" t="s">
        <v>9</v>
      </c>
      <c r="J9" s="7" t="e">
        <v>#N/A</v>
      </c>
      <c r="K9" s="7" t="e">
        <v>#N/A</v>
      </c>
      <c r="L9" s="7" t="e">
        <v>#N/A</v>
      </c>
      <c r="M9" s="7" t="e">
        <v>#N/A</v>
      </c>
      <c r="N9" s="7" t="e">
        <v>#N/A</v>
      </c>
    </row>
    <row r="10" spans="1:15" x14ac:dyDescent="0.25">
      <c r="A10" s="1">
        <v>8</v>
      </c>
      <c r="B10" s="1">
        <v>9100</v>
      </c>
      <c r="C10" s="1">
        <v>11.5</v>
      </c>
      <c r="D10" s="1">
        <v>3300</v>
      </c>
      <c r="E10" s="1">
        <v>60</v>
      </c>
      <c r="F10" s="12">
        <v>14000</v>
      </c>
      <c r="I10" s="4" t="s">
        <v>10</v>
      </c>
      <c r="J10" s="7" t="e">
        <v>#N/A</v>
      </c>
      <c r="K10" s="7" t="e">
        <v>#N/A</v>
      </c>
      <c r="L10" s="7" t="e">
        <v>#N/A</v>
      </c>
      <c r="M10" s="7" t="e">
        <v>#N/A</v>
      </c>
      <c r="N10" s="7" t="e">
        <v>#N/A</v>
      </c>
    </row>
    <row r="11" spans="1:15" x14ac:dyDescent="0.25">
      <c r="A11" s="1">
        <v>9</v>
      </c>
      <c r="B11" s="1">
        <v>9900</v>
      </c>
      <c r="C11" s="1">
        <v>12.5</v>
      </c>
      <c r="D11" s="1">
        <v>3400</v>
      </c>
      <c r="E11" s="1">
        <v>180</v>
      </c>
      <c r="F11" s="12">
        <v>18000</v>
      </c>
    </row>
    <row r="12" spans="1:15" ht="15.75" thickBot="1" x14ac:dyDescent="0.3">
      <c r="A12" s="1">
        <v>10</v>
      </c>
      <c r="B12" s="1">
        <v>9600</v>
      </c>
      <c r="C12" s="1">
        <v>13.7</v>
      </c>
      <c r="D12" s="1">
        <v>3600</v>
      </c>
      <c r="E12" s="1">
        <v>390</v>
      </c>
      <c r="F12" s="12">
        <v>25000</v>
      </c>
      <c r="I12" s="6" t="s">
        <v>5</v>
      </c>
      <c r="J12" s="5" t="s">
        <v>0</v>
      </c>
      <c r="K12" s="5" t="s">
        <v>1</v>
      </c>
      <c r="L12" s="5" t="s">
        <v>2</v>
      </c>
      <c r="M12" s="5" t="s">
        <v>3</v>
      </c>
      <c r="N12" s="5" t="s">
        <v>4</v>
      </c>
    </row>
    <row r="13" spans="1:15" x14ac:dyDescent="0.25">
      <c r="A13" s="1">
        <v>11</v>
      </c>
      <c r="B13" s="1">
        <v>9600</v>
      </c>
      <c r="C13" s="1">
        <v>9.6</v>
      </c>
      <c r="D13" s="1">
        <v>3300</v>
      </c>
      <c r="E13" s="1">
        <v>80</v>
      </c>
      <c r="F13" s="12">
        <v>12000</v>
      </c>
      <c r="J13" s="14">
        <f t="array" ref="J13:J24">_xll.PCA_VAR($B$3:$F$14,,1,1,$O$2,3)</f>
        <v>5428.4220571100223</v>
      </c>
      <c r="K13" s="14">
        <f t="array" ref="K13:K24">_xll.PCA_VAR($B$3:$F$14,,1,2,$O$2,3)</f>
        <v>13.180927370873096</v>
      </c>
      <c r="L13" s="14">
        <f t="array" ref="L13:L24">_xll.PCA_VAR($B$3:$F$14,,1,3,$O$2,3)</f>
        <v>2662.2087477977143</v>
      </c>
      <c r="M13" s="14">
        <f t="array" ref="M13:M24">_xll.PCA_VAR($B$3:$F$14,,1,4,$O$2,3)</f>
        <v>257.86645947710963</v>
      </c>
      <c r="N13" s="14">
        <f t="array" ref="N13:N24">_xll.PCA_VAR($B$3:$F$14,,1,5,$O$2,3)</f>
        <v>24105.140626167289</v>
      </c>
    </row>
    <row r="14" spans="1:15" x14ac:dyDescent="0.25">
      <c r="A14" s="1">
        <v>12</v>
      </c>
      <c r="B14" s="1">
        <v>9400</v>
      </c>
      <c r="C14" s="1">
        <v>11.4</v>
      </c>
      <c r="D14" s="1">
        <v>4000</v>
      </c>
      <c r="E14" s="1">
        <v>100</v>
      </c>
      <c r="F14" s="12">
        <v>13000</v>
      </c>
      <c r="J14" s="14">
        <v>1280.8733736407373</v>
      </c>
      <c r="K14" s="14">
        <v>10.113357688551336</v>
      </c>
      <c r="L14" s="14">
        <v>505.19745845289685</v>
      </c>
      <c r="M14" s="14">
        <v>8.0724826795372664</v>
      </c>
      <c r="N14" s="14">
        <v>12914.735533767247</v>
      </c>
    </row>
    <row r="15" spans="1:15" x14ac:dyDescent="0.25">
      <c r="J15" s="14">
        <v>3083.1146289089684</v>
      </c>
      <c r="K15" s="14">
        <v>9.0291695347323699</v>
      </c>
      <c r="L15" s="14">
        <v>1229.2736955998471</v>
      </c>
      <c r="M15" s="14">
        <v>-12.095295258797563</v>
      </c>
      <c r="N15" s="14">
        <v>9046.5725189662244</v>
      </c>
    </row>
    <row r="16" spans="1:15" x14ac:dyDescent="0.25">
      <c r="J16" s="14">
        <v>4236.7662243571731</v>
      </c>
      <c r="K16" s="14">
        <v>13.434638263982553</v>
      </c>
      <c r="L16" s="14">
        <v>1356.0264372776919</v>
      </c>
      <c r="M16" s="14">
        <v>176.00265197836711</v>
      </c>
      <c r="N16" s="14">
        <v>24173.371213093869</v>
      </c>
    </row>
    <row r="17" spans="10:14" x14ac:dyDescent="0.25">
      <c r="J17" s="14">
        <v>4163.4445313463893</v>
      </c>
      <c r="K17" s="14">
        <v>13.073743497529511</v>
      </c>
      <c r="L17" s="14">
        <v>1408.9218520541358</v>
      </c>
      <c r="M17" s="14">
        <v>165.84581134300791</v>
      </c>
      <c r="N17" s="14">
        <v>22990.435333289937</v>
      </c>
    </row>
    <row r="18" spans="10:14" x14ac:dyDescent="0.25">
      <c r="J18" s="14">
        <v>7725.7695657864306</v>
      </c>
      <c r="K18" s="14">
        <v>9.1996055735451261</v>
      </c>
      <c r="L18" s="14">
        <v>2839.6933470030044</v>
      </c>
      <c r="M18" s="14">
        <v>47.454778467553318</v>
      </c>
      <c r="N18" s="14">
        <v>9249.8087802847276</v>
      </c>
    </row>
    <row r="19" spans="10:14" x14ac:dyDescent="0.25">
      <c r="J19" s="14">
        <v>8160.7495158488036</v>
      </c>
      <c r="K19" s="14">
        <v>11.793729734431778</v>
      </c>
      <c r="L19" s="14">
        <v>789.46365212830835</v>
      </c>
      <c r="M19" s="14">
        <v>-27.461886426178069</v>
      </c>
      <c r="N19" s="14">
        <v>16060.270982091186</v>
      </c>
    </row>
    <row r="20" spans="10:14" x14ac:dyDescent="0.25">
      <c r="J20" s="14">
        <v>9669.8641535891184</v>
      </c>
      <c r="K20" s="14">
        <v>10.949104223827801</v>
      </c>
      <c r="L20" s="14">
        <v>2913.4741883481202</v>
      </c>
      <c r="M20" s="14">
        <v>94.618606591944925</v>
      </c>
      <c r="N20" s="14">
        <v>14619.255366452539</v>
      </c>
    </row>
    <row r="21" spans="10:14" x14ac:dyDescent="0.25">
      <c r="J21" s="14">
        <v>10038.305503147814</v>
      </c>
      <c r="K21" s="14">
        <v>12.163566326058385</v>
      </c>
      <c r="L21" s="14">
        <v>3343.8575205370339</v>
      </c>
      <c r="M21" s="14">
        <v>180.92802645850827</v>
      </c>
      <c r="N21" s="14">
        <v>19177.304499450645</v>
      </c>
    </row>
    <row r="22" spans="10:14" x14ac:dyDescent="0.25">
      <c r="J22" s="14">
        <v>9035.9237161075889</v>
      </c>
      <c r="K22" s="14">
        <v>13.860651267828437</v>
      </c>
      <c r="L22" s="14">
        <v>4054.0667572710668</v>
      </c>
      <c r="M22" s="14">
        <v>341.55258062995705</v>
      </c>
      <c r="N22" s="14">
        <v>26335.615487053044</v>
      </c>
    </row>
    <row r="23" spans="10:14" x14ac:dyDescent="0.25">
      <c r="J23" s="14">
        <v>9536.3407285530284</v>
      </c>
      <c r="K23" s="14">
        <v>9.8210491415201027</v>
      </c>
      <c r="L23" s="14">
        <v>3313.5423498314685</v>
      </c>
      <c r="M23" s="14">
        <v>82.013197473668271</v>
      </c>
      <c r="N23" s="14">
        <v>11122.77313494535</v>
      </c>
    </row>
    <row r="24" spans="10:14" x14ac:dyDescent="0.25">
      <c r="J24" s="14">
        <v>10040.426001603919</v>
      </c>
      <c r="K24" s="14">
        <v>10.680457377119509</v>
      </c>
      <c r="L24" s="14">
        <v>3584.2739936987132</v>
      </c>
      <c r="M24" s="14">
        <v>135.20258658532157</v>
      </c>
      <c r="N24" s="14">
        <v>14204.716524437907</v>
      </c>
    </row>
    <row r="27" spans="10:14" ht="28.5" customHeight="1" x14ac:dyDescent="0.25"/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socioeconomics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Mohamad F. EL-Bawab</dc:creator>
  <cp:lastModifiedBy>Mohamad F. EL-Bawab</cp:lastModifiedBy>
  <dcterms:created xsi:type="dcterms:W3CDTF">2013-04-25T22:32:41Z</dcterms:created>
  <dcterms:modified xsi:type="dcterms:W3CDTF">2013-06-17T22:05:07Z</dcterms:modified>
</cp:coreProperties>
</file>