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iderfinancial.sharepoint.com/sites/marketing/Shared Documents/NumXL/Technical Notes/Spectral Analysis/Fourier Analysis/Part II/"/>
    </mc:Choice>
  </mc:AlternateContent>
  <xr:revisionPtr revIDLastSave="5" documentId="8_{E697549C-E5B3-405C-B7D6-01C305540806}" xr6:coauthVersionLast="45" xr6:coauthVersionMax="45" xr10:uidLastSave="{59979C50-8242-48F5-BB74-33B6C3434196}"/>
  <bookViews>
    <workbookView xWindow="-120" yWindow="-120" windowWidth="25440" windowHeight="15390" xr2:uid="{4DCE3E51-8638-4AAA-B761-F9CB3D7765D4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" i="1" l="1"/>
  <c r="B3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E8" i="1"/>
  <c r="D8" i="1"/>
  <c r="E7" i="1"/>
  <c r="D7" i="1"/>
  <c r="E6" i="1"/>
  <c r="D6" i="1"/>
  <c r="F6" i="1" s="1" a="1"/>
  <c r="Z4" i="1"/>
  <c r="Y4" i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  <c r="H4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F38" i="1" l="1"/>
  <c r="F34" i="1"/>
  <c r="F30" i="1"/>
  <c r="F26" i="1"/>
  <c r="F22" i="1"/>
  <c r="F18" i="1"/>
  <c r="F14" i="1"/>
  <c r="F10" i="1"/>
  <c r="F6" i="1"/>
  <c r="F41" i="1"/>
  <c r="F37" i="1"/>
  <c r="F33" i="1"/>
  <c r="F29" i="1"/>
  <c r="F25" i="1"/>
  <c r="F21" i="1"/>
  <c r="F17" i="1"/>
  <c r="F13" i="1"/>
  <c r="F9" i="1"/>
  <c r="F40" i="1"/>
  <c r="F36" i="1"/>
  <c r="F32" i="1"/>
  <c r="F28" i="1"/>
  <c r="F24" i="1"/>
  <c r="F20" i="1"/>
  <c r="F16" i="1"/>
  <c r="F12" i="1"/>
  <c r="F8" i="1"/>
  <c r="F39" i="1"/>
  <c r="F35" i="1"/>
  <c r="F31" i="1"/>
  <c r="F27" i="1"/>
  <c r="F23" i="1"/>
  <c r="F19" i="1"/>
  <c r="F15" i="1"/>
  <c r="F11" i="1"/>
  <c r="F7" i="1"/>
  <c r="H7" i="1"/>
  <c r="H39" i="1"/>
  <c r="H35" i="1"/>
  <c r="H31" i="1"/>
  <c r="I31" i="1" s="1"/>
  <c r="J31" i="1" s="1"/>
  <c r="K31" i="1" s="1"/>
  <c r="L31" i="1" s="1"/>
  <c r="M31" i="1" s="1"/>
  <c r="N31" i="1" s="1"/>
  <c r="O31" i="1" s="1"/>
  <c r="P31" i="1" s="1"/>
  <c r="Q31" i="1" s="1"/>
  <c r="R31" i="1" s="1"/>
  <c r="S31" i="1" s="1"/>
  <c r="T31" i="1" s="1"/>
  <c r="U31" i="1" s="1"/>
  <c r="V31" i="1" s="1"/>
  <c r="W31" i="1" s="1"/>
  <c r="X31" i="1" s="1"/>
  <c r="Y31" i="1" s="1"/>
  <c r="Z31" i="1" s="1"/>
  <c r="H27" i="1"/>
  <c r="I27" i="1" s="1"/>
  <c r="J27" i="1" s="1"/>
  <c r="H40" i="1"/>
  <c r="I40" i="1" s="1"/>
  <c r="J40" i="1" s="1"/>
  <c r="K40" i="1" s="1"/>
  <c r="L40" i="1" s="1"/>
  <c r="M40" i="1" s="1"/>
  <c r="N40" i="1" s="1"/>
  <c r="O40" i="1" s="1"/>
  <c r="P40" i="1" s="1"/>
  <c r="Q40" i="1" s="1"/>
  <c r="R40" i="1" s="1"/>
  <c r="S40" i="1" s="1"/>
  <c r="T40" i="1" s="1"/>
  <c r="U40" i="1" s="1"/>
  <c r="V40" i="1" s="1"/>
  <c r="W40" i="1" s="1"/>
  <c r="X40" i="1" s="1"/>
  <c r="Y40" i="1" s="1"/>
  <c r="Z40" i="1" s="1"/>
  <c r="H36" i="1"/>
  <c r="I36" i="1" s="1"/>
  <c r="H32" i="1"/>
  <c r="I32" i="1" s="1"/>
  <c r="J32" i="1" s="1"/>
  <c r="K32" i="1" s="1"/>
  <c r="L32" i="1" s="1"/>
  <c r="M32" i="1" s="1"/>
  <c r="N32" i="1" s="1"/>
  <c r="O32" i="1" s="1"/>
  <c r="P32" i="1" s="1"/>
  <c r="Q32" i="1" s="1"/>
  <c r="R32" i="1" s="1"/>
  <c r="S32" i="1" s="1"/>
  <c r="T32" i="1" s="1"/>
  <c r="U32" i="1" s="1"/>
  <c r="V32" i="1" s="1"/>
  <c r="W32" i="1" s="1"/>
  <c r="X32" i="1" s="1"/>
  <c r="Y32" i="1" s="1"/>
  <c r="Z32" i="1" s="1"/>
  <c r="H28" i="1"/>
  <c r="I28" i="1" s="1"/>
  <c r="J28" i="1" s="1"/>
  <c r="K27" i="1"/>
  <c r="L27" i="1" s="1"/>
  <c r="M27" i="1" s="1"/>
  <c r="N27" i="1" s="1"/>
  <c r="O27" i="1" s="1"/>
  <c r="P27" i="1" s="1"/>
  <c r="Q27" i="1" s="1"/>
  <c r="R27" i="1" s="1"/>
  <c r="S27" i="1" s="1"/>
  <c r="T27" i="1" s="1"/>
  <c r="U27" i="1" s="1"/>
  <c r="V27" i="1" s="1"/>
  <c r="W27" i="1" s="1"/>
  <c r="X27" i="1" s="1"/>
  <c r="Y27" i="1" s="1"/>
  <c r="Z27" i="1" s="1"/>
  <c r="H41" i="1"/>
  <c r="I41" i="1" s="1"/>
  <c r="J41" i="1" s="1"/>
  <c r="K41" i="1" s="1"/>
  <c r="L41" i="1" s="1"/>
  <c r="M41" i="1" s="1"/>
  <c r="N41" i="1" s="1"/>
  <c r="O41" i="1" s="1"/>
  <c r="P41" i="1" s="1"/>
  <c r="Q41" i="1" s="1"/>
  <c r="R41" i="1" s="1"/>
  <c r="S41" i="1" s="1"/>
  <c r="T41" i="1" s="1"/>
  <c r="U41" i="1" s="1"/>
  <c r="V41" i="1" s="1"/>
  <c r="W41" i="1" s="1"/>
  <c r="X41" i="1" s="1"/>
  <c r="Y41" i="1" s="1"/>
  <c r="Z41" i="1" s="1"/>
  <c r="H37" i="1"/>
  <c r="I37" i="1" s="1"/>
  <c r="J37" i="1" s="1"/>
  <c r="K37" i="1" s="1"/>
  <c r="L37" i="1" s="1"/>
  <c r="M37" i="1" s="1"/>
  <c r="N37" i="1" s="1"/>
  <c r="O37" i="1" s="1"/>
  <c r="P37" i="1" s="1"/>
  <c r="Q37" i="1" s="1"/>
  <c r="R37" i="1" s="1"/>
  <c r="S37" i="1" s="1"/>
  <c r="T37" i="1" s="1"/>
  <c r="U37" i="1" s="1"/>
  <c r="V37" i="1" s="1"/>
  <c r="W37" i="1" s="1"/>
  <c r="X37" i="1" s="1"/>
  <c r="Y37" i="1" s="1"/>
  <c r="Z37" i="1" s="1"/>
  <c r="H33" i="1"/>
  <c r="I33" i="1" s="1"/>
  <c r="J33" i="1" s="1"/>
  <c r="K33" i="1" s="1"/>
  <c r="L33" i="1" s="1"/>
  <c r="M33" i="1" s="1"/>
  <c r="N33" i="1" s="1"/>
  <c r="O33" i="1" s="1"/>
  <c r="P33" i="1" s="1"/>
  <c r="Q33" i="1" s="1"/>
  <c r="R33" i="1" s="1"/>
  <c r="S33" i="1" s="1"/>
  <c r="T33" i="1" s="1"/>
  <c r="U33" i="1" s="1"/>
  <c r="V33" i="1" s="1"/>
  <c r="W33" i="1" s="1"/>
  <c r="X33" i="1" s="1"/>
  <c r="Y33" i="1" s="1"/>
  <c r="Z33" i="1" s="1"/>
  <c r="H29" i="1"/>
  <c r="I29" i="1" s="1"/>
  <c r="J29" i="1" s="1"/>
  <c r="K29" i="1" s="1"/>
  <c r="L29" i="1" s="1"/>
  <c r="M29" i="1" s="1"/>
  <c r="N29" i="1" s="1"/>
  <c r="O29" i="1" s="1"/>
  <c r="P29" i="1" s="1"/>
  <c r="Q29" i="1" s="1"/>
  <c r="R29" i="1" s="1"/>
  <c r="S29" i="1" s="1"/>
  <c r="T29" i="1" s="1"/>
  <c r="U29" i="1" s="1"/>
  <c r="V29" i="1" s="1"/>
  <c r="W29" i="1" s="1"/>
  <c r="X29" i="1" s="1"/>
  <c r="Y29" i="1" s="1"/>
  <c r="Z29" i="1" s="1"/>
  <c r="K28" i="1"/>
  <c r="L28" i="1" s="1"/>
  <c r="M28" i="1" s="1"/>
  <c r="N28" i="1" s="1"/>
  <c r="O28" i="1" s="1"/>
  <c r="P28" i="1" s="1"/>
  <c r="Q28" i="1" s="1"/>
  <c r="R28" i="1" s="1"/>
  <c r="S28" i="1" s="1"/>
  <c r="T28" i="1" s="1"/>
  <c r="U28" i="1" s="1"/>
  <c r="V28" i="1" s="1"/>
  <c r="W28" i="1" s="1"/>
  <c r="X28" i="1" s="1"/>
  <c r="Y28" i="1" s="1"/>
  <c r="Z28" i="1" s="1"/>
  <c r="I39" i="1"/>
  <c r="J39" i="1" s="1"/>
  <c r="K39" i="1" s="1"/>
  <c r="L39" i="1" s="1"/>
  <c r="M39" i="1" s="1"/>
  <c r="N39" i="1" s="1"/>
  <c r="O39" i="1" s="1"/>
  <c r="P39" i="1" s="1"/>
  <c r="Q39" i="1" s="1"/>
  <c r="R39" i="1" s="1"/>
  <c r="S39" i="1" s="1"/>
  <c r="T39" i="1" s="1"/>
  <c r="U39" i="1" s="1"/>
  <c r="V39" i="1" s="1"/>
  <c r="W39" i="1" s="1"/>
  <c r="X39" i="1" s="1"/>
  <c r="Y39" i="1" s="1"/>
  <c r="Z39" i="1" s="1"/>
  <c r="H38" i="1"/>
  <c r="I38" i="1" s="1"/>
  <c r="J38" i="1" s="1"/>
  <c r="K38" i="1" s="1"/>
  <c r="L38" i="1" s="1"/>
  <c r="M38" i="1" s="1"/>
  <c r="N38" i="1" s="1"/>
  <c r="O38" i="1" s="1"/>
  <c r="P38" i="1" s="1"/>
  <c r="Q38" i="1" s="1"/>
  <c r="R38" i="1" s="1"/>
  <c r="S38" i="1" s="1"/>
  <c r="T38" i="1" s="1"/>
  <c r="U38" i="1" s="1"/>
  <c r="V38" i="1" s="1"/>
  <c r="W38" i="1" s="1"/>
  <c r="X38" i="1" s="1"/>
  <c r="Y38" i="1" s="1"/>
  <c r="Z38" i="1" s="1"/>
  <c r="J36" i="1"/>
  <c r="K36" i="1" s="1"/>
  <c r="L36" i="1" s="1"/>
  <c r="M36" i="1" s="1"/>
  <c r="N36" i="1" s="1"/>
  <c r="O36" i="1" s="1"/>
  <c r="P36" i="1" s="1"/>
  <c r="Q36" i="1" s="1"/>
  <c r="R36" i="1" s="1"/>
  <c r="S36" i="1" s="1"/>
  <c r="T36" i="1" s="1"/>
  <c r="U36" i="1" s="1"/>
  <c r="V36" i="1" s="1"/>
  <c r="W36" i="1" s="1"/>
  <c r="X36" i="1" s="1"/>
  <c r="Y36" i="1" s="1"/>
  <c r="Z36" i="1" s="1"/>
  <c r="I35" i="1"/>
  <c r="J35" i="1" s="1"/>
  <c r="K35" i="1" s="1"/>
  <c r="L35" i="1" s="1"/>
  <c r="M35" i="1" s="1"/>
  <c r="N35" i="1" s="1"/>
  <c r="O35" i="1" s="1"/>
  <c r="P35" i="1" s="1"/>
  <c r="Q35" i="1" s="1"/>
  <c r="R35" i="1" s="1"/>
  <c r="S35" i="1" s="1"/>
  <c r="T35" i="1" s="1"/>
  <c r="U35" i="1" s="1"/>
  <c r="V35" i="1" s="1"/>
  <c r="W35" i="1" s="1"/>
  <c r="X35" i="1" s="1"/>
  <c r="Y35" i="1" s="1"/>
  <c r="Z35" i="1" s="1"/>
  <c r="H34" i="1"/>
  <c r="I34" i="1" s="1"/>
  <c r="J34" i="1" s="1"/>
  <c r="K34" i="1" s="1"/>
  <c r="L34" i="1" s="1"/>
  <c r="M34" i="1" s="1"/>
  <c r="N34" i="1" s="1"/>
  <c r="O34" i="1" s="1"/>
  <c r="P34" i="1" s="1"/>
  <c r="Q34" i="1" s="1"/>
  <c r="R34" i="1" s="1"/>
  <c r="S34" i="1" s="1"/>
  <c r="T34" i="1" s="1"/>
  <c r="U34" i="1" s="1"/>
  <c r="V34" i="1" s="1"/>
  <c r="W34" i="1" s="1"/>
  <c r="X34" i="1" s="1"/>
  <c r="Y34" i="1" s="1"/>
  <c r="Z34" i="1" s="1"/>
  <c r="H30" i="1"/>
  <c r="I30" i="1" s="1"/>
  <c r="J30" i="1" s="1"/>
  <c r="K30" i="1" s="1"/>
  <c r="L30" i="1" s="1"/>
  <c r="M30" i="1" s="1"/>
  <c r="N30" i="1" s="1"/>
  <c r="O30" i="1" s="1"/>
  <c r="P30" i="1" s="1"/>
  <c r="Q30" i="1" s="1"/>
  <c r="R30" i="1" s="1"/>
  <c r="S30" i="1" s="1"/>
  <c r="T30" i="1" s="1"/>
  <c r="U30" i="1" s="1"/>
  <c r="V30" i="1" s="1"/>
  <c r="W30" i="1" s="1"/>
  <c r="X30" i="1" s="1"/>
  <c r="Y30" i="1" s="1"/>
  <c r="Z30" i="1" s="1"/>
  <c r="H25" i="1"/>
  <c r="I25" i="1" s="1"/>
  <c r="J25" i="1" s="1"/>
  <c r="K25" i="1" s="1"/>
  <c r="L25" i="1" s="1"/>
  <c r="M25" i="1" s="1"/>
  <c r="N25" i="1" s="1"/>
  <c r="O25" i="1" s="1"/>
  <c r="P25" i="1" s="1"/>
  <c r="Q25" i="1" s="1"/>
  <c r="R25" i="1" s="1"/>
  <c r="S25" i="1" s="1"/>
  <c r="T25" i="1" s="1"/>
  <c r="U25" i="1" s="1"/>
  <c r="V25" i="1" s="1"/>
  <c r="W25" i="1" s="1"/>
  <c r="X25" i="1" s="1"/>
  <c r="Y25" i="1" s="1"/>
  <c r="Z25" i="1" s="1"/>
  <c r="H23" i="1"/>
  <c r="H19" i="1"/>
  <c r="I19" i="1" s="1"/>
  <c r="J19" i="1" s="1"/>
  <c r="K19" i="1" s="1"/>
  <c r="L19" i="1" s="1"/>
  <c r="M19" i="1" s="1"/>
  <c r="N19" i="1" s="1"/>
  <c r="O19" i="1" s="1"/>
  <c r="P19" i="1" s="1"/>
  <c r="Q19" i="1" s="1"/>
  <c r="R19" i="1" s="1"/>
  <c r="S19" i="1" s="1"/>
  <c r="T19" i="1" s="1"/>
  <c r="U19" i="1" s="1"/>
  <c r="V19" i="1" s="1"/>
  <c r="W19" i="1" s="1"/>
  <c r="X19" i="1" s="1"/>
  <c r="Y19" i="1" s="1"/>
  <c r="Z19" i="1" s="1"/>
  <c r="H15" i="1"/>
  <c r="H11" i="1"/>
  <c r="I11" i="1" s="1"/>
  <c r="J11" i="1" s="1"/>
  <c r="K11" i="1" s="1"/>
  <c r="L11" i="1" s="1"/>
  <c r="M11" i="1" s="1"/>
  <c r="N11" i="1" s="1"/>
  <c r="O11" i="1" s="1"/>
  <c r="P11" i="1" s="1"/>
  <c r="Q11" i="1" s="1"/>
  <c r="R11" i="1" s="1"/>
  <c r="S11" i="1" s="1"/>
  <c r="T11" i="1" s="1"/>
  <c r="U11" i="1" s="1"/>
  <c r="V11" i="1" s="1"/>
  <c r="W11" i="1" s="1"/>
  <c r="X11" i="1" s="1"/>
  <c r="Y11" i="1" s="1"/>
  <c r="Z11" i="1" s="1"/>
  <c r="H22" i="1"/>
  <c r="I22" i="1" s="1"/>
  <c r="J22" i="1" s="1"/>
  <c r="K22" i="1" s="1"/>
  <c r="L22" i="1" s="1"/>
  <c r="M22" i="1" s="1"/>
  <c r="N22" i="1" s="1"/>
  <c r="O22" i="1" s="1"/>
  <c r="P22" i="1" s="1"/>
  <c r="Q22" i="1" s="1"/>
  <c r="R22" i="1" s="1"/>
  <c r="S22" i="1" s="1"/>
  <c r="T22" i="1" s="1"/>
  <c r="U22" i="1" s="1"/>
  <c r="V22" i="1" s="1"/>
  <c r="W22" i="1" s="1"/>
  <c r="X22" i="1" s="1"/>
  <c r="Y22" i="1" s="1"/>
  <c r="Z22" i="1" s="1"/>
  <c r="H18" i="1"/>
  <c r="I18" i="1" s="1"/>
  <c r="J18" i="1" s="1"/>
  <c r="K18" i="1" s="1"/>
  <c r="L18" i="1" s="1"/>
  <c r="M18" i="1" s="1"/>
  <c r="N18" i="1" s="1"/>
  <c r="O18" i="1" s="1"/>
  <c r="P18" i="1" s="1"/>
  <c r="Q18" i="1" s="1"/>
  <c r="R18" i="1" s="1"/>
  <c r="S18" i="1" s="1"/>
  <c r="T18" i="1" s="1"/>
  <c r="U18" i="1" s="1"/>
  <c r="V18" i="1" s="1"/>
  <c r="W18" i="1" s="1"/>
  <c r="X18" i="1" s="1"/>
  <c r="Y18" i="1" s="1"/>
  <c r="Z18" i="1" s="1"/>
  <c r="H14" i="1"/>
  <c r="I14" i="1" s="1"/>
  <c r="J14" i="1" s="1"/>
  <c r="K14" i="1" s="1"/>
  <c r="L14" i="1" s="1"/>
  <c r="M14" i="1" s="1"/>
  <c r="N14" i="1" s="1"/>
  <c r="O14" i="1" s="1"/>
  <c r="P14" i="1" s="1"/>
  <c r="Q14" i="1" s="1"/>
  <c r="R14" i="1" s="1"/>
  <c r="S14" i="1" s="1"/>
  <c r="T14" i="1" s="1"/>
  <c r="U14" i="1" s="1"/>
  <c r="V14" i="1" s="1"/>
  <c r="W14" i="1" s="1"/>
  <c r="X14" i="1" s="1"/>
  <c r="Y14" i="1" s="1"/>
  <c r="Z14" i="1" s="1"/>
  <c r="H10" i="1"/>
  <c r="I10" i="1" s="1"/>
  <c r="J10" i="1" s="1"/>
  <c r="K10" i="1" s="1"/>
  <c r="L10" i="1" s="1"/>
  <c r="M10" i="1" s="1"/>
  <c r="N10" i="1" s="1"/>
  <c r="O10" i="1" s="1"/>
  <c r="P10" i="1" s="1"/>
  <c r="Q10" i="1" s="1"/>
  <c r="R10" i="1" s="1"/>
  <c r="S10" i="1" s="1"/>
  <c r="T10" i="1" s="1"/>
  <c r="U10" i="1" s="1"/>
  <c r="V10" i="1" s="1"/>
  <c r="W10" i="1" s="1"/>
  <c r="X10" i="1" s="1"/>
  <c r="Y10" i="1" s="1"/>
  <c r="Z10" i="1" s="1"/>
  <c r="H21" i="1"/>
  <c r="I21" i="1" s="1"/>
  <c r="J21" i="1" s="1"/>
  <c r="K21" i="1" s="1"/>
  <c r="L21" i="1" s="1"/>
  <c r="M21" i="1" s="1"/>
  <c r="N21" i="1" s="1"/>
  <c r="O21" i="1" s="1"/>
  <c r="P21" i="1" s="1"/>
  <c r="Q21" i="1" s="1"/>
  <c r="R21" i="1" s="1"/>
  <c r="S21" i="1" s="1"/>
  <c r="T21" i="1" s="1"/>
  <c r="U21" i="1" s="1"/>
  <c r="V21" i="1" s="1"/>
  <c r="W21" i="1" s="1"/>
  <c r="X21" i="1" s="1"/>
  <c r="Y21" i="1" s="1"/>
  <c r="Z21" i="1" s="1"/>
  <c r="H17" i="1"/>
  <c r="I17" i="1" s="1"/>
  <c r="J17" i="1" s="1"/>
  <c r="K17" i="1" s="1"/>
  <c r="L17" i="1" s="1"/>
  <c r="M17" i="1" s="1"/>
  <c r="N17" i="1" s="1"/>
  <c r="O17" i="1" s="1"/>
  <c r="P17" i="1" s="1"/>
  <c r="Q17" i="1" s="1"/>
  <c r="R17" i="1" s="1"/>
  <c r="S17" i="1" s="1"/>
  <c r="T17" i="1" s="1"/>
  <c r="U17" i="1" s="1"/>
  <c r="V17" i="1" s="1"/>
  <c r="W17" i="1" s="1"/>
  <c r="X17" i="1" s="1"/>
  <c r="Y17" i="1" s="1"/>
  <c r="Z17" i="1" s="1"/>
  <c r="H13" i="1"/>
  <c r="I13" i="1" s="1"/>
  <c r="J13" i="1" s="1"/>
  <c r="K13" i="1" s="1"/>
  <c r="L13" i="1" s="1"/>
  <c r="M13" i="1" s="1"/>
  <c r="N13" i="1" s="1"/>
  <c r="O13" i="1" s="1"/>
  <c r="P13" i="1" s="1"/>
  <c r="Q13" i="1" s="1"/>
  <c r="R13" i="1" s="1"/>
  <c r="S13" i="1" s="1"/>
  <c r="T13" i="1" s="1"/>
  <c r="U13" i="1" s="1"/>
  <c r="V13" i="1" s="1"/>
  <c r="W13" i="1" s="1"/>
  <c r="X13" i="1" s="1"/>
  <c r="Y13" i="1" s="1"/>
  <c r="Z13" i="1" s="1"/>
  <c r="H26" i="1"/>
  <c r="I26" i="1" s="1"/>
  <c r="J26" i="1" s="1"/>
  <c r="K26" i="1" s="1"/>
  <c r="L26" i="1" s="1"/>
  <c r="M26" i="1" s="1"/>
  <c r="N26" i="1" s="1"/>
  <c r="O26" i="1" s="1"/>
  <c r="P26" i="1" s="1"/>
  <c r="Q26" i="1" s="1"/>
  <c r="R26" i="1" s="1"/>
  <c r="S26" i="1" s="1"/>
  <c r="T26" i="1" s="1"/>
  <c r="U26" i="1" s="1"/>
  <c r="V26" i="1" s="1"/>
  <c r="W26" i="1" s="1"/>
  <c r="X26" i="1" s="1"/>
  <c r="Y26" i="1" s="1"/>
  <c r="Z26" i="1" s="1"/>
  <c r="H24" i="1"/>
  <c r="I24" i="1" s="1"/>
  <c r="J24" i="1" s="1"/>
  <c r="K24" i="1" s="1"/>
  <c r="L24" i="1" s="1"/>
  <c r="M24" i="1" s="1"/>
  <c r="N24" i="1" s="1"/>
  <c r="O24" i="1" s="1"/>
  <c r="P24" i="1" s="1"/>
  <c r="Q24" i="1" s="1"/>
  <c r="R24" i="1" s="1"/>
  <c r="S24" i="1" s="1"/>
  <c r="T24" i="1" s="1"/>
  <c r="U24" i="1" s="1"/>
  <c r="V24" i="1" s="1"/>
  <c r="W24" i="1" s="1"/>
  <c r="X24" i="1" s="1"/>
  <c r="Y24" i="1" s="1"/>
  <c r="Z24" i="1" s="1"/>
  <c r="I23" i="1"/>
  <c r="J23" i="1" s="1"/>
  <c r="K23" i="1" s="1"/>
  <c r="L23" i="1" s="1"/>
  <c r="M23" i="1" s="1"/>
  <c r="N23" i="1" s="1"/>
  <c r="O23" i="1" s="1"/>
  <c r="P23" i="1" s="1"/>
  <c r="Q23" i="1" s="1"/>
  <c r="R23" i="1" s="1"/>
  <c r="S23" i="1" s="1"/>
  <c r="T23" i="1" s="1"/>
  <c r="U23" i="1" s="1"/>
  <c r="V23" i="1" s="1"/>
  <c r="W23" i="1" s="1"/>
  <c r="X23" i="1" s="1"/>
  <c r="Y23" i="1" s="1"/>
  <c r="Z23" i="1" s="1"/>
  <c r="H20" i="1"/>
  <c r="I20" i="1" s="1"/>
  <c r="J20" i="1" s="1"/>
  <c r="K20" i="1" s="1"/>
  <c r="L20" i="1" s="1"/>
  <c r="M20" i="1" s="1"/>
  <c r="N20" i="1" s="1"/>
  <c r="O20" i="1" s="1"/>
  <c r="P20" i="1" s="1"/>
  <c r="Q20" i="1" s="1"/>
  <c r="R20" i="1" s="1"/>
  <c r="S20" i="1" s="1"/>
  <c r="T20" i="1" s="1"/>
  <c r="U20" i="1" s="1"/>
  <c r="V20" i="1" s="1"/>
  <c r="W20" i="1" s="1"/>
  <c r="X20" i="1" s="1"/>
  <c r="Y20" i="1" s="1"/>
  <c r="Z20" i="1" s="1"/>
  <c r="H16" i="1"/>
  <c r="I16" i="1" s="1"/>
  <c r="J16" i="1" s="1"/>
  <c r="K16" i="1" s="1"/>
  <c r="L16" i="1" s="1"/>
  <c r="M16" i="1" s="1"/>
  <c r="N16" i="1" s="1"/>
  <c r="O16" i="1" s="1"/>
  <c r="P16" i="1" s="1"/>
  <c r="Q16" i="1" s="1"/>
  <c r="R16" i="1" s="1"/>
  <c r="S16" i="1" s="1"/>
  <c r="T16" i="1" s="1"/>
  <c r="U16" i="1" s="1"/>
  <c r="V16" i="1" s="1"/>
  <c r="W16" i="1" s="1"/>
  <c r="X16" i="1" s="1"/>
  <c r="Y16" i="1" s="1"/>
  <c r="Z16" i="1" s="1"/>
  <c r="I15" i="1"/>
  <c r="J15" i="1" s="1"/>
  <c r="K15" i="1" s="1"/>
  <c r="L15" i="1" s="1"/>
  <c r="M15" i="1" s="1"/>
  <c r="N15" i="1" s="1"/>
  <c r="O15" i="1" s="1"/>
  <c r="P15" i="1" s="1"/>
  <c r="Q15" i="1" s="1"/>
  <c r="R15" i="1" s="1"/>
  <c r="S15" i="1" s="1"/>
  <c r="T15" i="1" s="1"/>
  <c r="U15" i="1" s="1"/>
  <c r="V15" i="1" s="1"/>
  <c r="W15" i="1" s="1"/>
  <c r="X15" i="1" s="1"/>
  <c r="Y15" i="1" s="1"/>
  <c r="Z15" i="1" s="1"/>
  <c r="H12" i="1"/>
  <c r="I12" i="1" s="1"/>
  <c r="J12" i="1" s="1"/>
  <c r="K12" i="1" s="1"/>
  <c r="L12" i="1" s="1"/>
  <c r="M12" i="1" s="1"/>
  <c r="N12" i="1" s="1"/>
  <c r="O12" i="1" s="1"/>
  <c r="P12" i="1" s="1"/>
  <c r="Q12" i="1" s="1"/>
  <c r="R12" i="1" s="1"/>
  <c r="S12" i="1" s="1"/>
  <c r="T12" i="1" s="1"/>
  <c r="U12" i="1" s="1"/>
  <c r="V12" i="1" s="1"/>
  <c r="W12" i="1" s="1"/>
  <c r="X12" i="1" s="1"/>
  <c r="Y12" i="1" s="1"/>
  <c r="Z12" i="1" s="1"/>
  <c r="I7" i="1"/>
  <c r="J7" i="1" s="1"/>
  <c r="K7" i="1" s="1"/>
  <c r="L7" i="1" s="1"/>
  <c r="M7" i="1" s="1"/>
  <c r="N7" i="1" s="1"/>
  <c r="O7" i="1" s="1"/>
  <c r="P7" i="1" s="1"/>
  <c r="Q7" i="1" s="1"/>
  <c r="R7" i="1" s="1"/>
  <c r="S7" i="1" s="1"/>
  <c r="T7" i="1" s="1"/>
  <c r="U7" i="1" s="1"/>
  <c r="V7" i="1" s="1"/>
  <c r="W7" i="1" s="1"/>
  <c r="X7" i="1" s="1"/>
  <c r="Y7" i="1" s="1"/>
  <c r="Z7" i="1" s="1"/>
  <c r="H8" i="1"/>
  <c r="I8" i="1" s="1"/>
  <c r="J8" i="1" s="1"/>
  <c r="K8" i="1" s="1"/>
  <c r="L8" i="1" s="1"/>
  <c r="M8" i="1" s="1"/>
  <c r="N8" i="1" s="1"/>
  <c r="O8" i="1" s="1"/>
  <c r="P8" i="1" s="1"/>
  <c r="Q8" i="1" s="1"/>
  <c r="R8" i="1" s="1"/>
  <c r="S8" i="1" s="1"/>
  <c r="T8" i="1" s="1"/>
  <c r="U8" i="1" s="1"/>
  <c r="V8" i="1" s="1"/>
  <c r="W8" i="1" s="1"/>
  <c r="X8" i="1" s="1"/>
  <c r="Y8" i="1" s="1"/>
  <c r="Z8" i="1" s="1"/>
  <c r="H9" i="1"/>
  <c r="I9" i="1" s="1"/>
  <c r="J9" i="1" s="1"/>
  <c r="K9" i="1" s="1"/>
  <c r="L9" i="1" s="1"/>
  <c r="M9" i="1" s="1"/>
  <c r="N9" i="1" s="1"/>
  <c r="O9" i="1" s="1"/>
  <c r="P9" i="1" s="1"/>
  <c r="Q9" i="1" s="1"/>
  <c r="R9" i="1" s="1"/>
  <c r="S9" i="1" s="1"/>
  <c r="T9" i="1" s="1"/>
  <c r="U9" i="1" s="1"/>
  <c r="V9" i="1" s="1"/>
  <c r="W9" i="1" s="1"/>
  <c r="X9" i="1" s="1"/>
  <c r="Y9" i="1" s="1"/>
  <c r="Z9" i="1" s="1"/>
  <c r="H6" i="1"/>
  <c r="I6" i="1" s="1"/>
  <c r="J6" i="1" s="1"/>
  <c r="K6" i="1" s="1"/>
  <c r="L6" i="1" s="1"/>
  <c r="M6" i="1" s="1"/>
  <c r="N6" i="1" s="1"/>
  <c r="O6" i="1" s="1"/>
  <c r="P6" i="1" s="1"/>
  <c r="Q6" i="1" s="1"/>
  <c r="R6" i="1" s="1"/>
  <c r="S6" i="1" s="1"/>
  <c r="T6" i="1" s="1"/>
  <c r="U6" i="1" s="1"/>
  <c r="V6" i="1" s="1"/>
  <c r="W6" i="1" s="1"/>
  <c r="X6" i="1" s="1"/>
  <c r="Y6" i="1" s="1"/>
  <c r="Z6" i="1" s="1"/>
</calcChain>
</file>

<file path=xl/sharedStrings.xml><?xml version="1.0" encoding="utf-8"?>
<sst xmlns="http://schemas.openxmlformats.org/spreadsheetml/2006/main" count="13" uniqueCount="13">
  <si>
    <t>Manual Calculations</t>
  </si>
  <si>
    <t>ω</t>
  </si>
  <si>
    <t>N</t>
  </si>
  <si>
    <t>Amp</t>
  </si>
  <si>
    <t>DFT fourier trasformated</t>
  </si>
  <si>
    <t>Using IDFT</t>
  </si>
  <si>
    <t>Phase</t>
  </si>
  <si>
    <t>Time</t>
  </si>
  <si>
    <t>data</t>
  </si>
  <si>
    <t>step</t>
  </si>
  <si>
    <t>magnitude</t>
  </si>
  <si>
    <t>phase</t>
  </si>
  <si>
    <t>Max Comp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</si>
</sst>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/>
    <xf numFmtId="164" fontId="0" fillId="0" borderId="5" xfId="0" applyNumberFormat="1" applyBorder="1" applyAlignment="1">
      <alignment horizontal="center"/>
    </xf>
    <xf numFmtId="1" fontId="0" fillId="0" borderId="0" xfId="0" applyNumberFormat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right"/>
    </xf>
    <xf numFmtId="1" fontId="0" fillId="0" borderId="0" xfId="0" applyNumberFormat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165" fontId="0" fillId="0" borderId="4" xfId="0" applyNumberFormat="1" applyBorder="1" applyAlignment="1">
      <alignment horizontal="center" wrapText="1"/>
    </xf>
    <xf numFmtId="0" fontId="0" fillId="0" borderId="12" xfId="0" applyBorder="1" applyAlignment="1">
      <alignment horizontal="right"/>
    </xf>
    <xf numFmtId="2" fontId="0" fillId="0" borderId="0" xfId="0" applyNumberFormat="1" applyAlignment="1">
      <alignment horizontal="center"/>
    </xf>
    <xf numFmtId="0" fontId="0" fillId="0" borderId="13" xfId="0" applyBorder="1" applyAlignment="1">
      <alignment horizontal="center"/>
    </xf>
    <xf numFmtId="0" fontId="1" fillId="0" borderId="13" xfId="0" applyFont="1" applyBorder="1" applyAlignment="1">
      <alignment horizontal="center"/>
    </xf>
    <xf numFmtId="165" fontId="1" fillId="0" borderId="13" xfId="0" applyNumberFormat="1" applyFont="1" applyBorder="1" applyAlignment="1">
      <alignment horizontal="center"/>
    </xf>
    <xf numFmtId="165" fontId="0" fillId="0" borderId="6" xfId="0" applyNumberForma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0" fillId="2" borderId="0" xfId="0" applyNumberFormat="1" applyFill="1"/>
    <xf numFmtId="1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1" fontId="0" fillId="0" borderId="0" xfId="0" applyNumberFormat="1" applyBorder="1" applyAlignment="1">
      <alignment horizontal="center" wrapText="1"/>
    </xf>
    <xf numFmtId="164" fontId="0" fillId="0" borderId="0" xfId="0" applyNumberFormat="1" applyBorder="1" applyAlignment="1">
      <alignment horizontal="center" wrapText="1"/>
    </xf>
    <xf numFmtId="165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16" xfId="0" applyBorder="1"/>
    <xf numFmtId="0" fontId="0" fillId="0" borderId="15" xfId="0" applyBorder="1"/>
    <xf numFmtId="0" fontId="0" fillId="0" borderId="17" xfId="0" applyBorder="1" applyAlignment="1">
      <alignment horizontal="right" wrapText="1"/>
    </xf>
    <xf numFmtId="0" fontId="0" fillId="3" borderId="15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52267424905234E-2"/>
          <c:y val="7.1653676201867175E-2"/>
          <c:w val="0.91401948454359871"/>
          <c:h val="0.8326195683872849"/>
        </c:manualLayout>
      </c:layout>
      <c:lineChart>
        <c:grouping val="standard"/>
        <c:varyColors val="0"/>
        <c:ser>
          <c:idx val="0"/>
          <c:order val="0"/>
          <c:tx>
            <c:strRef>
              <c:f>[1]Foglio1!$B$7</c:f>
              <c:strCache>
                <c:ptCount val="1"/>
                <c:pt idx="0">
                  <c:v>data</c:v>
                </c:pt>
              </c:strCache>
            </c:strRef>
          </c:tx>
          <c:marker>
            <c:symbol val="none"/>
          </c:marker>
          <c:val>
            <c:numRef>
              <c:f>[1]Foglio1!$B$8:$B$43</c:f>
              <c:numCache>
                <c:formatCode>General</c:formatCode>
                <c:ptCount val="36"/>
                <c:pt idx="0">
                  <c:v>108567</c:v>
                </c:pt>
                <c:pt idx="1">
                  <c:v>108899</c:v>
                </c:pt>
                <c:pt idx="2">
                  <c:v>170836</c:v>
                </c:pt>
                <c:pt idx="3">
                  <c:v>127083</c:v>
                </c:pt>
                <c:pt idx="4">
                  <c:v>124934</c:v>
                </c:pt>
                <c:pt idx="5">
                  <c:v>143373</c:v>
                </c:pt>
                <c:pt idx="6">
                  <c:v>119578</c:v>
                </c:pt>
                <c:pt idx="7">
                  <c:v>85746</c:v>
                </c:pt>
                <c:pt idx="8">
                  <c:v>142888</c:v>
                </c:pt>
                <c:pt idx="9">
                  <c:v>128455</c:v>
                </c:pt>
                <c:pt idx="10" formatCode="0">
                  <c:v>135695</c:v>
                </c:pt>
                <c:pt idx="11">
                  <c:v>134709</c:v>
                </c:pt>
                <c:pt idx="12">
                  <c:v>126640</c:v>
                </c:pt>
                <c:pt idx="13">
                  <c:v>122844</c:v>
                </c:pt>
                <c:pt idx="14">
                  <c:v>181059</c:v>
                </c:pt>
                <c:pt idx="15">
                  <c:v>132868</c:v>
                </c:pt>
                <c:pt idx="16">
                  <c:v>152373</c:v>
                </c:pt>
                <c:pt idx="17">
                  <c:v>142109</c:v>
                </c:pt>
                <c:pt idx="18">
                  <c:v>119475</c:v>
                </c:pt>
                <c:pt idx="19">
                  <c:v>97960</c:v>
                </c:pt>
                <c:pt idx="20">
                  <c:v>148284</c:v>
                </c:pt>
                <c:pt idx="21">
                  <c:v>136706</c:v>
                </c:pt>
                <c:pt idx="22">
                  <c:v>148066</c:v>
                </c:pt>
                <c:pt idx="23">
                  <c:v>143243</c:v>
                </c:pt>
                <c:pt idx="24">
                  <c:v>118934</c:v>
                </c:pt>
                <c:pt idx="25">
                  <c:v>108707</c:v>
                </c:pt>
                <c:pt idx="26">
                  <c:v>157207</c:v>
                </c:pt>
                <c:pt idx="27">
                  <c:v>115764</c:v>
                </c:pt>
                <c:pt idx="28">
                  <c:v>124057</c:v>
                </c:pt>
                <c:pt idx="29">
                  <c:v>134499</c:v>
                </c:pt>
                <c:pt idx="30">
                  <c:v>114339</c:v>
                </c:pt>
                <c:pt idx="31">
                  <c:v>86243</c:v>
                </c:pt>
                <c:pt idx="32">
                  <c:v>128738</c:v>
                </c:pt>
                <c:pt idx="33">
                  <c:v>124424</c:v>
                </c:pt>
                <c:pt idx="34">
                  <c:v>119834</c:v>
                </c:pt>
                <c:pt idx="35">
                  <c:v>143272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6D-4B0C-8657-D750C9910E11}"/>
            </c:ext>
          </c:extLst>
        </c:ser>
        <c:ser>
          <c:idx val="1"/>
          <c:order val="1"/>
          <c:tx>
            <c:v>IDFT</c:v>
          </c:tx>
          <c:marker>
            <c:symbol val="none"/>
          </c:marker>
          <c:val>
            <c:numRef>
              <c:f>[1]Foglio1!$M$8:$M$43</c:f>
              <c:numCache>
                <c:formatCode>0</c:formatCode>
                <c:ptCount val="36"/>
                <c:pt idx="0">
                  <c:v>131390.89773571512</c:v>
                </c:pt>
                <c:pt idx="1">
                  <c:v>135062.44008103301</c:v>
                </c:pt>
                <c:pt idx="2">
                  <c:v>135404.55033071595</c:v>
                </c:pt>
                <c:pt idx="3">
                  <c:v>132995.20404782804</c:v>
                </c:pt>
                <c:pt idx="4">
                  <c:v>129356.99058047539</c:v>
                </c:pt>
                <c:pt idx="5">
                  <c:v>125951.16366438204</c:v>
                </c:pt>
                <c:pt idx="6">
                  <c:v>123512.06206580038</c:v>
                </c:pt>
                <c:pt idx="7">
                  <c:v>122120.85335317912</c:v>
                </c:pt>
                <c:pt idx="8">
                  <c:v>121799.56163832381</c:v>
                </c:pt>
                <c:pt idx="9">
                  <c:v>122993.23135589639</c:v>
                </c:pt>
                <c:pt idx="10">
                  <c:v>126418.70428166236</c:v>
                </c:pt>
                <c:pt idx="11">
                  <c:v>132310.13087367953</c:v>
                </c:pt>
                <c:pt idx="12">
                  <c:v>139657.72006274812</c:v>
                </c:pt>
                <c:pt idx="13">
                  <c:v>146163.39503963236</c:v>
                </c:pt>
                <c:pt idx="14">
                  <c:v>149187.09822640303</c:v>
                </c:pt>
                <c:pt idx="15">
                  <c:v>147226.61005572657</c:v>
                </c:pt>
                <c:pt idx="16">
                  <c:v>140991.45210165367</c:v>
                </c:pt>
                <c:pt idx="17">
                  <c:v>133279.96789933604</c:v>
                </c:pt>
                <c:pt idx="18">
                  <c:v>127594.92431692714</c:v>
                </c:pt>
                <c:pt idx="19">
                  <c:v>126265.24247366606</c:v>
                </c:pt>
                <c:pt idx="20">
                  <c:v>129207.87348544472</c:v>
                </c:pt>
                <c:pt idx="21">
                  <c:v>134092.76918236687</c:v>
                </c:pt>
                <c:pt idx="22">
                  <c:v>137793.48734911397</c:v>
                </c:pt>
                <c:pt idx="23">
                  <c:v>138197.33748240682</c:v>
                </c:pt>
                <c:pt idx="24">
                  <c:v>135250.8199630552</c:v>
                </c:pt>
                <c:pt idx="25">
                  <c:v>130654.6133529639</c:v>
                </c:pt>
                <c:pt idx="26">
                  <c:v>126524.83221650042</c:v>
                </c:pt>
                <c:pt idx="27">
                  <c:v>123990.42508619514</c:v>
                </c:pt>
                <c:pt idx="28">
                  <c:v>122669.26699663859</c:v>
                </c:pt>
                <c:pt idx="29">
                  <c:v>121301.325819069</c:v>
                </c:pt>
                <c:pt idx="30">
                  <c:v>118994.90918908735</c:v>
                </c:pt>
                <c:pt idx="31">
                  <c:v>116134.78903285881</c:v>
                </c:pt>
                <c:pt idx="32">
                  <c:v>114277.41743594535</c:v>
                </c:pt>
                <c:pt idx="33">
                  <c:v>115103.0936053203</c:v>
                </c:pt>
                <c:pt idx="34">
                  <c:v>119171.43202378937</c:v>
                </c:pt>
                <c:pt idx="35">
                  <c:v>125361.40759445987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6D-4B0C-8657-D750C9910E11}"/>
            </c:ext>
          </c:extLst>
        </c:ser>
        <c:ser>
          <c:idx val="2"/>
          <c:order val="2"/>
          <c:tx>
            <c:v>Manual</c:v>
          </c:tx>
          <c:marker>
            <c:symbol val="none"/>
          </c:marker>
          <c:val>
            <c:numRef>
              <c:f>[1]Foglio1!$F$8:$F$43</c:f>
              <c:numCache>
                <c:formatCode>0</c:formatCode>
                <c:ptCount val="36"/>
                <c:pt idx="0">
                  <c:v>131390.89773571512</c:v>
                </c:pt>
                <c:pt idx="1">
                  <c:v>135062.44008103304</c:v>
                </c:pt>
                <c:pt idx="2">
                  <c:v>135404.55033071598</c:v>
                </c:pt>
                <c:pt idx="3">
                  <c:v>132995.20404782801</c:v>
                </c:pt>
                <c:pt idx="4">
                  <c:v>129356.99058047539</c:v>
                </c:pt>
                <c:pt idx="5">
                  <c:v>125951.16366438199</c:v>
                </c:pt>
                <c:pt idx="6">
                  <c:v>123512.06206580039</c:v>
                </c:pt>
                <c:pt idx="7">
                  <c:v>122120.8533531791</c:v>
                </c:pt>
                <c:pt idx="8">
                  <c:v>121799.56163832382</c:v>
                </c:pt>
                <c:pt idx="9">
                  <c:v>122993.23135589639</c:v>
                </c:pt>
                <c:pt idx="10">
                  <c:v>126418.70428166236</c:v>
                </c:pt>
                <c:pt idx="11">
                  <c:v>132310.13087367956</c:v>
                </c:pt>
                <c:pt idx="12">
                  <c:v>139657.72006274815</c:v>
                </c:pt>
                <c:pt idx="13">
                  <c:v>146163.39503963239</c:v>
                </c:pt>
                <c:pt idx="14">
                  <c:v>149187.098226403</c:v>
                </c:pt>
                <c:pt idx="15">
                  <c:v>147226.61005572657</c:v>
                </c:pt>
                <c:pt idx="16">
                  <c:v>140991.45210165365</c:v>
                </c:pt>
                <c:pt idx="17">
                  <c:v>133279.96789933601</c:v>
                </c:pt>
                <c:pt idx="18">
                  <c:v>127594.92431692719</c:v>
                </c:pt>
                <c:pt idx="19">
                  <c:v>126265.24247366603</c:v>
                </c:pt>
                <c:pt idx="20">
                  <c:v>129207.8734854447</c:v>
                </c:pt>
                <c:pt idx="21">
                  <c:v>134092.76918236684</c:v>
                </c:pt>
                <c:pt idx="22">
                  <c:v>137793.48734911397</c:v>
                </c:pt>
                <c:pt idx="23">
                  <c:v>138197.33748240685</c:v>
                </c:pt>
                <c:pt idx="24">
                  <c:v>135250.8199630552</c:v>
                </c:pt>
                <c:pt idx="25">
                  <c:v>130654.6133529639</c:v>
                </c:pt>
                <c:pt idx="26">
                  <c:v>126524.83221650042</c:v>
                </c:pt>
                <c:pt idx="27">
                  <c:v>123990.42508619516</c:v>
                </c:pt>
                <c:pt idx="28">
                  <c:v>122669.26699663859</c:v>
                </c:pt>
                <c:pt idx="29">
                  <c:v>121301.325819069</c:v>
                </c:pt>
                <c:pt idx="30">
                  <c:v>118994.90918908735</c:v>
                </c:pt>
                <c:pt idx="31">
                  <c:v>116134.7890328588</c:v>
                </c:pt>
                <c:pt idx="32">
                  <c:v>114277.41743594535</c:v>
                </c:pt>
                <c:pt idx="33">
                  <c:v>115103.09360532032</c:v>
                </c:pt>
                <c:pt idx="34">
                  <c:v>119171.43202378937</c:v>
                </c:pt>
                <c:pt idx="35">
                  <c:v>125361.40759445984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6D-4B0C-8657-D750C9910E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1063296"/>
        <c:axId val="282396352"/>
      </c:lineChart>
      <c:catAx>
        <c:axId val="291063296"/>
        <c:scaling>
          <c:orientation val="minMax"/>
        </c:scaling>
        <c:delete val="0"/>
        <c:axPos val="b"/>
        <c:majorTickMark val="out"/>
        <c:minorTickMark val="none"/>
        <c:tickLblPos val="nextTo"/>
        <c:crossAx val="282396352"/>
        <c:crosses val="autoZero"/>
        <c:auto val="1"/>
        <c:lblAlgn val="ctr"/>
        <c:lblOffset val="100"/>
        <c:noMultiLvlLbl val="0"/>
      </c:catAx>
      <c:valAx>
        <c:axId val="2823963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910632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9966513479495365"/>
          <c:y val="0.5637152064852653"/>
          <c:w val="7.0526757072032667E-2"/>
          <c:h val="0.18311811023622046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1152525</xdr:colOff>
      <xdr:row>16</xdr:row>
      <xdr:rowOff>66675</xdr:rowOff>
    </xdr:from>
    <xdr:to>
      <xdr:col>23</xdr:col>
      <xdr:colOff>19050</xdr:colOff>
      <xdr:row>36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334A093-A46B-48A7-8190-15A94612F3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ohamad.SPIDERXL.000\SPIDER%20FINANCIAL%20CORP\Marketing%20-%20Documents\NumXL\Technical%20Notes\Spectral%20Analysis\Fourier%20Analysis\Part%20II\IDFT-Manual%20Calcul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1"/>
      <sheetName val="Foglio2"/>
      <sheetName val="Foglio3"/>
    </sheetNames>
    <sheetDataSet>
      <sheetData sheetId="0">
        <row r="7">
          <cell r="B7" t="str">
            <v>data</v>
          </cell>
        </row>
        <row r="8">
          <cell r="B8">
            <v>108567</v>
          </cell>
          <cell r="F8">
            <v>131390.89773571512</v>
          </cell>
          <cell r="M8">
            <v>131390.89773571512</v>
          </cell>
        </row>
        <row r="9">
          <cell r="B9">
            <v>108899</v>
          </cell>
          <cell r="F9">
            <v>135062.44008103304</v>
          </cell>
          <cell r="M9">
            <v>135062.44008103301</v>
          </cell>
        </row>
        <row r="10">
          <cell r="B10">
            <v>170836</v>
          </cell>
          <cell r="F10">
            <v>135404.55033071598</v>
          </cell>
          <cell r="M10">
            <v>135404.55033071595</v>
          </cell>
        </row>
        <row r="11">
          <cell r="B11">
            <v>127083</v>
          </cell>
          <cell r="F11">
            <v>132995.20404782801</v>
          </cell>
          <cell r="M11">
            <v>132995.20404782804</v>
          </cell>
        </row>
        <row r="12">
          <cell r="B12">
            <v>124934</v>
          </cell>
          <cell r="F12">
            <v>129356.99058047539</v>
          </cell>
          <cell r="M12">
            <v>129356.99058047539</v>
          </cell>
        </row>
        <row r="13">
          <cell r="B13">
            <v>143373</v>
          </cell>
          <cell r="F13">
            <v>125951.16366438199</v>
          </cell>
          <cell r="M13">
            <v>125951.16366438204</v>
          </cell>
        </row>
        <row r="14">
          <cell r="B14">
            <v>119578</v>
          </cell>
          <cell r="F14">
            <v>123512.06206580039</v>
          </cell>
          <cell r="M14">
            <v>123512.06206580038</v>
          </cell>
        </row>
        <row r="15">
          <cell r="B15">
            <v>85746</v>
          </cell>
          <cell r="F15">
            <v>122120.8533531791</v>
          </cell>
          <cell r="M15">
            <v>122120.85335317912</v>
          </cell>
        </row>
        <row r="16">
          <cell r="B16">
            <v>142888</v>
          </cell>
          <cell r="F16">
            <v>121799.56163832382</v>
          </cell>
          <cell r="M16">
            <v>121799.56163832381</v>
          </cell>
        </row>
        <row r="17">
          <cell r="B17">
            <v>128455</v>
          </cell>
          <cell r="F17">
            <v>122993.23135589639</v>
          </cell>
          <cell r="M17">
            <v>122993.23135589639</v>
          </cell>
        </row>
        <row r="18">
          <cell r="B18">
            <v>135695</v>
          </cell>
          <cell r="F18">
            <v>126418.70428166236</v>
          </cell>
          <cell r="M18">
            <v>126418.70428166236</v>
          </cell>
        </row>
        <row r="19">
          <cell r="B19">
            <v>134709</v>
          </cell>
          <cell r="F19">
            <v>132310.13087367956</v>
          </cell>
          <cell r="M19">
            <v>132310.13087367953</v>
          </cell>
        </row>
        <row r="20">
          <cell r="B20">
            <v>126640</v>
          </cell>
          <cell r="F20">
            <v>139657.72006274815</v>
          </cell>
          <cell r="M20">
            <v>139657.72006274812</v>
          </cell>
        </row>
        <row r="21">
          <cell r="B21">
            <v>122844</v>
          </cell>
          <cell r="F21">
            <v>146163.39503963239</v>
          </cell>
          <cell r="M21">
            <v>146163.39503963236</v>
          </cell>
        </row>
        <row r="22">
          <cell r="B22">
            <v>181059</v>
          </cell>
          <cell r="F22">
            <v>149187.098226403</v>
          </cell>
          <cell r="M22">
            <v>149187.09822640303</v>
          </cell>
        </row>
        <row r="23">
          <cell r="B23">
            <v>132868</v>
          </cell>
          <cell r="F23">
            <v>147226.61005572657</v>
          </cell>
          <cell r="M23">
            <v>147226.61005572657</v>
          </cell>
        </row>
        <row r="24">
          <cell r="B24">
            <v>152373</v>
          </cell>
          <cell r="F24">
            <v>140991.45210165365</v>
          </cell>
          <cell r="M24">
            <v>140991.45210165367</v>
          </cell>
        </row>
        <row r="25">
          <cell r="B25">
            <v>142109</v>
          </cell>
          <cell r="F25">
            <v>133279.96789933601</v>
          </cell>
          <cell r="M25">
            <v>133279.96789933604</v>
          </cell>
        </row>
        <row r="26">
          <cell r="B26">
            <v>119475</v>
          </cell>
          <cell r="F26">
            <v>127594.92431692719</v>
          </cell>
          <cell r="M26">
            <v>127594.92431692714</v>
          </cell>
        </row>
        <row r="27">
          <cell r="B27">
            <v>97960</v>
          </cell>
          <cell r="F27">
            <v>126265.24247366603</v>
          </cell>
          <cell r="M27">
            <v>126265.24247366606</v>
          </cell>
        </row>
        <row r="28">
          <cell r="B28">
            <v>148284</v>
          </cell>
          <cell r="F28">
            <v>129207.8734854447</v>
          </cell>
          <cell r="M28">
            <v>129207.87348544472</v>
          </cell>
        </row>
        <row r="29">
          <cell r="B29">
            <v>136706</v>
          </cell>
          <cell r="F29">
            <v>134092.76918236684</v>
          </cell>
          <cell r="M29">
            <v>134092.76918236687</v>
          </cell>
        </row>
        <row r="30">
          <cell r="B30">
            <v>148066</v>
          </cell>
          <cell r="F30">
            <v>137793.48734911397</v>
          </cell>
          <cell r="M30">
            <v>137793.48734911397</v>
          </cell>
        </row>
        <row r="31">
          <cell r="B31">
            <v>143243</v>
          </cell>
          <cell r="F31">
            <v>138197.33748240685</v>
          </cell>
          <cell r="M31">
            <v>138197.33748240682</v>
          </cell>
        </row>
        <row r="32">
          <cell r="B32">
            <v>118934</v>
          </cell>
          <cell r="F32">
            <v>135250.8199630552</v>
          </cell>
          <cell r="M32">
            <v>135250.8199630552</v>
          </cell>
        </row>
        <row r="33">
          <cell r="B33">
            <v>108707</v>
          </cell>
          <cell r="F33">
            <v>130654.6133529639</v>
          </cell>
          <cell r="M33">
            <v>130654.6133529639</v>
          </cell>
        </row>
        <row r="34">
          <cell r="B34">
            <v>157207</v>
          </cell>
          <cell r="F34">
            <v>126524.83221650042</v>
          </cell>
          <cell r="M34">
            <v>126524.83221650042</v>
          </cell>
        </row>
        <row r="35">
          <cell r="B35">
            <v>115764</v>
          </cell>
          <cell r="F35">
            <v>123990.42508619516</v>
          </cell>
          <cell r="M35">
            <v>123990.42508619514</v>
          </cell>
        </row>
        <row r="36">
          <cell r="B36">
            <v>124057</v>
          </cell>
          <cell r="F36">
            <v>122669.26699663859</v>
          </cell>
          <cell r="M36">
            <v>122669.26699663859</v>
          </cell>
        </row>
        <row r="37">
          <cell r="B37">
            <v>134499</v>
          </cell>
          <cell r="F37">
            <v>121301.325819069</v>
          </cell>
          <cell r="M37">
            <v>121301.325819069</v>
          </cell>
        </row>
        <row r="38">
          <cell r="B38">
            <v>114339</v>
          </cell>
          <cell r="F38">
            <v>118994.90918908735</v>
          </cell>
          <cell r="M38">
            <v>118994.90918908735</v>
          </cell>
        </row>
        <row r="39">
          <cell r="B39">
            <v>86243</v>
          </cell>
          <cell r="F39">
            <v>116134.7890328588</v>
          </cell>
          <cell r="M39">
            <v>116134.78903285881</v>
          </cell>
        </row>
        <row r="40">
          <cell r="B40">
            <v>128738</v>
          </cell>
          <cell r="F40">
            <v>114277.41743594535</v>
          </cell>
          <cell r="M40">
            <v>114277.41743594535</v>
          </cell>
        </row>
        <row r="41">
          <cell r="B41">
            <v>124424</v>
          </cell>
          <cell r="F41">
            <v>115103.09360532032</v>
          </cell>
          <cell r="M41">
            <v>115103.0936053203</v>
          </cell>
        </row>
        <row r="42">
          <cell r="B42">
            <v>119834</v>
          </cell>
          <cell r="F42">
            <v>119171.43202378937</v>
          </cell>
          <cell r="M42">
            <v>119171.43202378937</v>
          </cell>
        </row>
        <row r="43">
          <cell r="B43">
            <v>143272</v>
          </cell>
          <cell r="F43">
            <v>125361.40759445984</v>
          </cell>
          <cell r="M43">
            <v>125361.40759445987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A3EDE-61DB-48FC-A5B2-B969DFA9DAF9}">
  <dimension ref="A1:AA41"/>
  <sheetViews>
    <sheetView tabSelected="1" workbookViewId="0">
      <selection activeCell="M11" sqref="M11"/>
    </sheetView>
  </sheetViews>
  <sheetFormatPr defaultRowHeight="15" x14ac:dyDescent="0.25"/>
  <cols>
    <col min="3" max="3" width="14.5703125" customWidth="1"/>
    <col min="4" max="4" width="17.7109375" customWidth="1"/>
    <col min="5" max="5" width="15" customWidth="1"/>
    <col min="6" max="6" width="20.42578125" customWidth="1"/>
    <col min="7" max="7" width="9.5703125" style="33" customWidth="1"/>
    <col min="8" max="8" width="11.42578125" customWidth="1"/>
  </cols>
  <sheetData>
    <row r="1" spans="1:27" ht="15.75" thickBot="1" x14ac:dyDescent="0.3">
      <c r="F1" s="1"/>
      <c r="G1" s="2" t="s">
        <v>0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4"/>
    </row>
    <row r="2" spans="1:27" x14ac:dyDescent="0.25">
      <c r="A2" s="5" t="s">
        <v>1</v>
      </c>
      <c r="B2" s="6">
        <f>2*PI()/$B$3</f>
        <v>0.17453292519943295</v>
      </c>
      <c r="F2" s="1"/>
      <c r="I2" s="7"/>
    </row>
    <row r="3" spans="1:27" x14ac:dyDescent="0.25">
      <c r="A3" s="8" t="s">
        <v>2</v>
      </c>
      <c r="B3" s="9">
        <f>COUNT(B6:B41)</f>
        <v>36</v>
      </c>
      <c r="F3" s="1"/>
      <c r="G3" s="10" t="s">
        <v>3</v>
      </c>
      <c r="H3" s="11">
        <f>_xll.DFT($B$6:$B$41,1,H$5,1)</f>
        <v>4658408</v>
      </c>
      <c r="I3" s="11">
        <f>_xll.DFT($B$6:$B$41,1,I$5,1)</f>
        <v>140398.58841918301</v>
      </c>
      <c r="J3" s="11">
        <f>_xll.DFT($B$6:$B$41,1,J$5,1)</f>
        <v>55471.114312628233</v>
      </c>
      <c r="K3" s="11">
        <f>_xll.DFT($B$6:$B$41,1,K$5,1)</f>
        <v>144988.60270037959</v>
      </c>
      <c r="L3" s="11">
        <f>_xll.DFT($B$6:$B$41,1,L$5,1)</f>
        <v>53716.328874550061</v>
      </c>
      <c r="M3" s="11">
        <f>_xll.DFT($B$6:$B$41,1,M$5,1)</f>
        <v>53151.418839966122</v>
      </c>
      <c r="N3" s="11">
        <f>_xll.DFT($B$6:$B$41,1,N$5,1)</f>
        <v>219381.98127239165</v>
      </c>
      <c r="O3" s="11">
        <f>_xll.DFT($B$6:$B$41,1,O$5,1)</f>
        <v>7986.3404155092549</v>
      </c>
      <c r="P3" s="11">
        <f>_xll.DFT($B$6:$B$41,1,P$5,1)</f>
        <v>14322.537827760465</v>
      </c>
      <c r="Q3" s="11">
        <f>_xll.DFT($B$6:$B$41,1,Q$5,1)</f>
        <v>123012.35165624628</v>
      </c>
      <c r="R3" s="11">
        <f>_xll.DFT($B$6:$B$41,1,R$5,1)</f>
        <v>37281.973168679695</v>
      </c>
      <c r="S3" s="11">
        <f>_xll.DFT($B$6:$B$41,1,S$5,1)</f>
        <v>45645.381726042804</v>
      </c>
      <c r="T3" s="11">
        <f>_xll.DFT($B$6:$B$41,1,T$5,1)</f>
        <v>329898.11227256211</v>
      </c>
      <c r="U3" s="11">
        <f>_xll.DFT($B$6:$B$41,1,U$5,1)</f>
        <v>48128.219656301451</v>
      </c>
      <c r="V3" s="11">
        <f>_xll.DFT($B$6:$B$41,1,V$5,1)</f>
        <v>8237.5806257163513</v>
      </c>
      <c r="W3" s="11">
        <f>_xll.DFT($B$6:$B$41,1,W$5,1)</f>
        <v>56757.897732311001</v>
      </c>
      <c r="X3" s="11">
        <f>_xll.DFT($B$6:$B$41,1,X$5,1)</f>
        <v>21268.481831422509</v>
      </c>
      <c r="Y3" s="11">
        <f>_xll.DFT($B$6:$B$41,1,Y$5,1)</f>
        <v>59165.918988600075</v>
      </c>
      <c r="Z3" s="11">
        <f>_xll.DFT($B$6:$B$41,1,Z$5,1)</f>
        <v>224600</v>
      </c>
    </row>
    <row r="4" spans="1:27" ht="15.75" thickBot="1" x14ac:dyDescent="0.3">
      <c r="B4" s="32"/>
      <c r="C4" s="12" t="s">
        <v>4</v>
      </c>
      <c r="D4" s="13"/>
      <c r="E4" s="14"/>
      <c r="F4" s="15" t="s">
        <v>5</v>
      </c>
      <c r="G4" s="16" t="s">
        <v>6</v>
      </c>
      <c r="H4" s="17">
        <f>_xll.DFT($B$6:$B$41,1,H$5,2)</f>
        <v>0</v>
      </c>
      <c r="I4" s="17">
        <f>_xll.DFT($B$6:$B$41,1,I$5,2)</f>
        <v>3.6369078838380142</v>
      </c>
      <c r="J4" s="17">
        <f>_xll.DFT($B$6:$B$41,1,J$5,2)</f>
        <v>-0.23004859879161907</v>
      </c>
      <c r="K4" s="17">
        <f>_xll.DFT($B$6:$B$41,1,K$5,2)</f>
        <v>-0.72428475185627339</v>
      </c>
      <c r="L4" s="17">
        <f>_xll.DFT($B$6:$B$41,1,L$5,2)</f>
        <v>3.3683394324605058</v>
      </c>
      <c r="M4" s="17">
        <f>_xll.DFT($B$6:$B$41,1,M$5,2)</f>
        <v>-0.39314324055644206</v>
      </c>
      <c r="N4" s="17">
        <f>_xll.DFT($B$6:$B$41,1,N$5,2)</f>
        <v>2.7065879099188477</v>
      </c>
      <c r="O4" s="17">
        <f>_xll.DFT($B$6:$B$41,1,O$5,2)</f>
        <v>1.4495393479964418</v>
      </c>
      <c r="P4" s="17">
        <f>_xll.DFT($B$6:$B$41,1,P$5,2)</f>
        <v>2.3954803772254736</v>
      </c>
      <c r="Q4" s="17">
        <f>_xll.DFT($B$6:$B$41,1,Q$5,2)</f>
        <v>3.8836009329853045</v>
      </c>
      <c r="R4" s="17">
        <f>_xll.DFT($B$6:$B$41,1,R$5,2)</f>
        <v>2.9966592900931674</v>
      </c>
      <c r="S4" s="17">
        <f>_xll.DFT($B$6:$B$41,1,S$5,2)</f>
        <v>1.4953481514468028</v>
      </c>
      <c r="T4" s="17">
        <f>_xll.DFT($B$6:$B$41,1,T$5,2)</f>
        <v>1.9429374522531127</v>
      </c>
      <c r="U4" s="17">
        <f>_xll.DFT($B$6:$B$41,1,U$5,2)</f>
        <v>1.0740629700777311</v>
      </c>
      <c r="V4" s="17">
        <f>_xll.DFT($B$6:$B$41,1,V$5,2)</f>
        <v>1.9782931225053082</v>
      </c>
      <c r="W4" s="17">
        <f>_xll.DFT($B$6:$B$41,1,W$5,2)</f>
        <v>1.8505445497705113</v>
      </c>
      <c r="X4" s="17">
        <f>_xll.DFT($B$6:$B$41,1,X$5,2)</f>
        <v>3.2117670167727179</v>
      </c>
      <c r="Y4" s="17">
        <f>_xll.DFT($B$6:$B$41,1,Y$5,2)</f>
        <v>2.693803885103343</v>
      </c>
      <c r="Z4" s="17">
        <f>_xll.DFT($B$6:$B$41,1,Z$5,2)</f>
        <v>0</v>
      </c>
    </row>
    <row r="5" spans="1:27" ht="30.75" thickBot="1" x14ac:dyDescent="0.3">
      <c r="A5" s="9" t="s">
        <v>7</v>
      </c>
      <c r="B5" s="18" t="s">
        <v>8</v>
      </c>
      <c r="C5" s="19" t="s">
        <v>9</v>
      </c>
      <c r="D5" s="20" t="s">
        <v>10</v>
      </c>
      <c r="E5" s="19" t="s">
        <v>11</v>
      </c>
      <c r="F5" s="21"/>
      <c r="G5" s="34" t="s">
        <v>12</v>
      </c>
      <c r="H5" s="22">
        <v>0</v>
      </c>
      <c r="I5" s="22">
        <v>1</v>
      </c>
      <c r="J5" s="22">
        <v>2</v>
      </c>
      <c r="K5" s="22">
        <v>3</v>
      </c>
      <c r="L5" s="22">
        <v>4</v>
      </c>
      <c r="M5" s="22">
        <v>5</v>
      </c>
      <c r="N5" s="22">
        <v>6</v>
      </c>
      <c r="O5" s="22">
        <v>7</v>
      </c>
      <c r="P5" s="22">
        <v>8</v>
      </c>
      <c r="Q5" s="22">
        <v>9</v>
      </c>
      <c r="R5" s="22">
        <v>10</v>
      </c>
      <c r="S5" s="22">
        <v>11</v>
      </c>
      <c r="T5" s="22">
        <v>12</v>
      </c>
      <c r="U5" s="22">
        <v>13</v>
      </c>
      <c r="V5" s="22">
        <v>14</v>
      </c>
      <c r="W5" s="22">
        <v>15</v>
      </c>
      <c r="X5" s="22">
        <v>16</v>
      </c>
      <c r="Y5" s="22">
        <v>17</v>
      </c>
      <c r="Z5" s="23">
        <v>18</v>
      </c>
      <c r="AA5" s="22"/>
    </row>
    <row r="6" spans="1:27" x14ac:dyDescent="0.25">
      <c r="A6" s="1">
        <v>0</v>
      </c>
      <c r="B6" s="26">
        <v>108567</v>
      </c>
      <c r="C6" s="25">
        <v>0</v>
      </c>
      <c r="D6" s="27">
        <f>_xll.DFT($B$6:$B$41,1,$C6,1)</f>
        <v>4658408</v>
      </c>
      <c r="E6" s="27">
        <f>_xll.DFT($B$6:$B$41,1,$C6,2)</f>
        <v>0</v>
      </c>
      <c r="F6" s="25">
        <f t="array" ref="F6:F41">_xll.IDFT($D$6:$D$11,$E$6:$E$11,36)</f>
        <v>131390.89773571512</v>
      </c>
      <c r="G6" s="35"/>
      <c r="H6" s="11">
        <f>COS($A6*H$5*$B$2+H$4)*H$3/$B$3</f>
        <v>129400.22222222222</v>
      </c>
      <c r="I6" s="7">
        <f>2*COS($A6*I$5*$B$2+I$4)*I$3/$B$3+H6</f>
        <v>122537.7036288176</v>
      </c>
      <c r="J6" s="7">
        <f>2*COS($A6*J$5*$B$2+J$4)*J$3/$B$3+I6</f>
        <v>125538.24503145528</v>
      </c>
      <c r="K6" s="7">
        <f t="shared" ref="J6:Y21" si="0">2*COS($A6*K$5*$B$2+K$4)*K$3/$B$3+J6</f>
        <v>131571.16872973921</v>
      </c>
      <c r="L6" s="7">
        <f t="shared" si="0"/>
        <v>128663.31613120044</v>
      </c>
      <c r="M6" s="7">
        <f t="shared" si="0"/>
        <v>131390.89773571512</v>
      </c>
      <c r="N6" s="7">
        <f t="shared" si="0"/>
        <v>120338.09173114256</v>
      </c>
      <c r="O6" s="7">
        <f t="shared" si="0"/>
        <v>120391.75996171508</v>
      </c>
      <c r="P6" s="7">
        <f t="shared" si="0"/>
        <v>119807.45344689726</v>
      </c>
      <c r="Q6" s="7">
        <f t="shared" si="0"/>
        <v>114770.00940619066</v>
      </c>
      <c r="R6" s="7">
        <f t="shared" si="0"/>
        <v>112720.50432177678</v>
      </c>
      <c r="S6" s="7">
        <f t="shared" si="0"/>
        <v>112911.6484536116</v>
      </c>
      <c r="T6" s="7">
        <f t="shared" si="0"/>
        <v>106247.50807213949</v>
      </c>
      <c r="U6" s="7">
        <f t="shared" si="0"/>
        <v>107521.71936278921</v>
      </c>
      <c r="V6" s="7">
        <f t="shared" si="0"/>
        <v>107340.3496483481</v>
      </c>
      <c r="W6" s="7">
        <f t="shared" si="0"/>
        <v>106469.70346289538</v>
      </c>
      <c r="X6" s="7">
        <f t="shared" si="0"/>
        <v>105291.02926159407</v>
      </c>
      <c r="Y6" s="7">
        <f t="shared" si="0"/>
        <v>102328.10946378396</v>
      </c>
      <c r="Z6" s="24">
        <f>COS($A6*Z$5*$B$2+Z$4)*Z$3/$B$3+Y6</f>
        <v>108566.99835267285</v>
      </c>
    </row>
    <row r="7" spans="1:27" x14ac:dyDescent="0.25">
      <c r="A7" s="1">
        <v>1</v>
      </c>
      <c r="B7" s="26">
        <v>108899</v>
      </c>
      <c r="C7" s="25">
        <v>1</v>
      </c>
      <c r="D7" s="28">
        <f>_xll.DFT($B$6:$B$41,1,$C7,1)</f>
        <v>140398.58841918301</v>
      </c>
      <c r="E7" s="29">
        <f>_xll.DFT($B$6:$B$41,1,$C7,2)</f>
        <v>3.6369078838380142</v>
      </c>
      <c r="F7" s="25">
        <v>135062.44008103304</v>
      </c>
      <c r="G7" s="35"/>
      <c r="H7" s="11">
        <f t="shared" ref="H7:H41" si="1">COS($A7*H$5*$B$2+H$4)*H$3/$B$3</f>
        <v>129400.22222222222</v>
      </c>
      <c r="I7" s="7">
        <f t="shared" ref="I7:X41" si="2">2*COS($A7*I$5*$B$2+I$4)*I$3/$B$3+H7</f>
        <v>123285.73928638629</v>
      </c>
      <c r="J7" s="7">
        <f t="shared" si="2"/>
        <v>126345.66710548583</v>
      </c>
      <c r="K7" s="7">
        <f t="shared" si="2"/>
        <v>134238.92770780672</v>
      </c>
      <c r="L7" s="7">
        <f t="shared" si="2"/>
        <v>132442.6189438345</v>
      </c>
      <c r="M7" s="7">
        <f t="shared" si="2"/>
        <v>135062.44008103301</v>
      </c>
      <c r="N7" s="7">
        <f t="shared" si="2"/>
        <v>125087.99624889184</v>
      </c>
      <c r="O7" s="7">
        <f t="shared" si="2"/>
        <v>124692.48514667217</v>
      </c>
      <c r="P7" s="7">
        <f t="shared" si="2"/>
        <v>124059.11679864301</v>
      </c>
      <c r="Q7" s="7">
        <f t="shared" si="2"/>
        <v>128677.3394612526</v>
      </c>
      <c r="R7" s="7">
        <f t="shared" si="2"/>
        <v>128738.63773526499</v>
      </c>
      <c r="S7" s="7">
        <f t="shared" si="2"/>
        <v>126297.11788633296</v>
      </c>
      <c r="T7" s="7">
        <f t="shared" si="2"/>
        <v>114843.39691494667</v>
      </c>
      <c r="U7" s="7">
        <f t="shared" si="2"/>
        <v>112223.65008073085</v>
      </c>
      <c r="V7" s="7">
        <f t="shared" si="2"/>
        <v>112092.5075402754</v>
      </c>
      <c r="W7" s="7">
        <f t="shared" si="2"/>
        <v>111331.19164990654</v>
      </c>
      <c r="X7" s="7">
        <f t="shared" si="2"/>
        <v>112467.11904078453</v>
      </c>
      <c r="Y7" s="7">
        <f t="shared" si="0"/>
        <v>115137.89254899406</v>
      </c>
      <c r="Z7" s="24">
        <f t="shared" ref="Z7:Z41" si="3">COS($A7*Z$5*$B$2+Z$4)*Z$3/$B$3+Y7</f>
        <v>108899.00366010517</v>
      </c>
    </row>
    <row r="8" spans="1:27" x14ac:dyDescent="0.25">
      <c r="A8" s="1">
        <v>2</v>
      </c>
      <c r="B8" s="26">
        <v>170836</v>
      </c>
      <c r="C8" s="25">
        <v>2</v>
      </c>
      <c r="D8" s="28">
        <f>_xll.DFT($B$6:$B$41,1,$C8,1)</f>
        <v>55471.114312628233</v>
      </c>
      <c r="E8" s="29">
        <f>_xll.DFT($B$6:$B$41,1,$C8,2)</f>
        <v>-0.23004859879161907</v>
      </c>
      <c r="F8" s="25">
        <v>135404.55033071598</v>
      </c>
      <c r="G8" s="35"/>
      <c r="H8" s="11">
        <f t="shared" si="1"/>
        <v>129400.22222222222</v>
      </c>
      <c r="I8" s="7">
        <f t="shared" si="2"/>
        <v>124219.5604138827</v>
      </c>
      <c r="J8" s="7">
        <f t="shared" si="0"/>
        <v>126969.80219473573</v>
      </c>
      <c r="K8" s="7">
        <f t="shared" si="0"/>
        <v>134608.40689705333</v>
      </c>
      <c r="L8" s="7">
        <f t="shared" si="0"/>
        <v>134764.15480205842</v>
      </c>
      <c r="M8" s="7">
        <f t="shared" si="0"/>
        <v>135404.55033071595</v>
      </c>
      <c r="N8" s="7">
        <f t="shared" si="0"/>
        <v>136482.91250314735</v>
      </c>
      <c r="O8" s="7">
        <f t="shared" si="0"/>
        <v>136158.69874483871</v>
      </c>
      <c r="P8" s="7">
        <f t="shared" si="0"/>
        <v>136523.03874080218</v>
      </c>
      <c r="Q8" s="7">
        <f t="shared" si="0"/>
        <v>141560.48278150879</v>
      </c>
      <c r="R8" s="7">
        <f t="shared" si="0"/>
        <v>143588.69919876993</v>
      </c>
      <c r="S8" s="7">
        <f t="shared" si="0"/>
        <v>145067.6530042635</v>
      </c>
      <c r="T8" s="7">
        <f t="shared" si="0"/>
        <v>163185.51435712189</v>
      </c>
      <c r="U8" s="7">
        <f t="shared" si="0"/>
        <v>165279.18467757112</v>
      </c>
      <c r="V8" s="7">
        <f t="shared" si="0"/>
        <v>165661.47642075701</v>
      </c>
      <c r="W8" s="7">
        <f t="shared" si="0"/>
        <v>167850.76040893811</v>
      </c>
      <c r="X8" s="7">
        <f t="shared" si="0"/>
        <v>166894.58943632615</v>
      </c>
      <c r="Y8" s="7">
        <f t="shared" si="0"/>
        <v>164597.11231928755</v>
      </c>
      <c r="Z8" s="24">
        <f t="shared" si="3"/>
        <v>170836.00120817643</v>
      </c>
    </row>
    <row r="9" spans="1:27" x14ac:dyDescent="0.25">
      <c r="A9" s="1">
        <v>3</v>
      </c>
      <c r="B9" s="26">
        <v>127083</v>
      </c>
      <c r="C9" s="25">
        <v>3</v>
      </c>
      <c r="D9" s="28">
        <f>_xll.DFT($B$6:$B$41,1,$C9,1)</f>
        <v>144988.60270037959</v>
      </c>
      <c r="E9" s="29">
        <f>_xll.DFT($B$6:$B$41,1,$C9,2)</f>
        <v>-0.72428475185627339</v>
      </c>
      <c r="F9" s="25">
        <v>132995.20404782801</v>
      </c>
      <c r="G9" s="35"/>
      <c r="H9" s="11">
        <f t="shared" si="1"/>
        <v>129400.22222222222</v>
      </c>
      <c r="I9" s="7">
        <f t="shared" si="2"/>
        <v>125310.79332888416</v>
      </c>
      <c r="J9" s="7">
        <f t="shared" si="0"/>
        <v>127419.629323474</v>
      </c>
      <c r="K9" s="7">
        <f t="shared" si="0"/>
        <v>132756.8201645017</v>
      </c>
      <c r="L9" s="7">
        <f t="shared" si="0"/>
        <v>134791.74856278708</v>
      </c>
      <c r="M9" s="7">
        <f t="shared" si="0"/>
        <v>132995.20404782804</v>
      </c>
      <c r="N9" s="7">
        <f t="shared" si="0"/>
        <v>144048.01005240061</v>
      </c>
      <c r="O9" s="7">
        <f t="shared" si="0"/>
        <v>144221.74588245052</v>
      </c>
      <c r="P9" s="7">
        <f t="shared" si="0"/>
        <v>144981.64818318014</v>
      </c>
      <c r="Q9" s="7">
        <f t="shared" si="0"/>
        <v>140363.42552057054</v>
      </c>
      <c r="R9" s="7">
        <f t="shared" si="0"/>
        <v>139597.73507701507</v>
      </c>
      <c r="S9" s="7">
        <f t="shared" si="0"/>
        <v>141027.59094089319</v>
      </c>
      <c r="T9" s="7">
        <f t="shared" si="0"/>
        <v>134363.45055942109</v>
      </c>
      <c r="U9" s="7">
        <f t="shared" si="0"/>
        <v>134291.6267121305</v>
      </c>
      <c r="V9" s="7">
        <f t="shared" si="0"/>
        <v>133837.06432155028</v>
      </c>
      <c r="W9" s="7">
        <f t="shared" si="0"/>
        <v>130806.42911219243</v>
      </c>
      <c r="X9" s="7">
        <f t="shared" si="0"/>
        <v>131467.51533566072</v>
      </c>
      <c r="Y9" s="7">
        <f t="shared" si="0"/>
        <v>133321.8883819067</v>
      </c>
      <c r="Z9" s="24">
        <f t="shared" si="3"/>
        <v>127082.99949301781</v>
      </c>
    </row>
    <row r="10" spans="1:27" x14ac:dyDescent="0.25">
      <c r="A10" s="1">
        <v>4</v>
      </c>
      <c r="B10" s="26">
        <v>124934</v>
      </c>
      <c r="C10" s="25">
        <v>4</v>
      </c>
      <c r="D10" s="28">
        <f>_xll.DFT($B$6:$B$41,1,$C10,1)</f>
        <v>53716.328874550061</v>
      </c>
      <c r="E10" s="29">
        <f>_xll.DFT($B$6:$B$41,1,$C10,2)</f>
        <v>3.3683394324605058</v>
      </c>
      <c r="F10" s="25">
        <v>129356.99058047539</v>
      </c>
      <c r="G10" s="35"/>
      <c r="H10" s="11">
        <f t="shared" si="1"/>
        <v>129400.22222222222</v>
      </c>
      <c r="I10" s="7">
        <f t="shared" si="2"/>
        <v>126526.2814714588</v>
      </c>
      <c r="J10" s="7">
        <f t="shared" si="0"/>
        <v>127739.35493573334</v>
      </c>
      <c r="K10" s="7">
        <f t="shared" si="0"/>
        <v>129345.035939767</v>
      </c>
      <c r="L10" s="7">
        <f t="shared" si="0"/>
        <v>132306.97921806492</v>
      </c>
      <c r="M10" s="7">
        <f t="shared" si="0"/>
        <v>129356.99058047539</v>
      </c>
      <c r="N10" s="7">
        <f t="shared" si="0"/>
        <v>139331.43441261657</v>
      </c>
      <c r="O10" s="7">
        <f t="shared" si="0"/>
        <v>139774.49047791417</v>
      </c>
      <c r="P10" s="7">
        <f t="shared" si="0"/>
        <v>139674.0617814039</v>
      </c>
      <c r="Q10" s="7">
        <f t="shared" si="0"/>
        <v>134636.61774069729</v>
      </c>
      <c r="R10" s="7">
        <f t="shared" si="0"/>
        <v>132874.32282379695</v>
      </c>
      <c r="S10" s="7">
        <f t="shared" si="0"/>
        <v>130417.29000330609</v>
      </c>
      <c r="T10" s="7">
        <f t="shared" si="0"/>
        <v>118963.56903191979</v>
      </c>
      <c r="U10" s="7">
        <f t="shared" si="0"/>
        <v>116962.23366970738</v>
      </c>
      <c r="V10" s="7">
        <f t="shared" si="0"/>
        <v>117276.37191323117</v>
      </c>
      <c r="W10" s="7">
        <f t="shared" si="0"/>
        <v>120336.30208686499</v>
      </c>
      <c r="X10" s="7">
        <f t="shared" si="0"/>
        <v>120050.0373676842</v>
      </c>
      <c r="Y10" s="7">
        <f t="shared" si="0"/>
        <v>118695.112578883</v>
      </c>
      <c r="Z10" s="24">
        <f t="shared" si="3"/>
        <v>124934.00146777189</v>
      </c>
    </row>
    <row r="11" spans="1:27" x14ac:dyDescent="0.25">
      <c r="A11" s="1">
        <v>5</v>
      </c>
      <c r="B11" s="26">
        <v>143373</v>
      </c>
      <c r="C11" s="25">
        <v>5</v>
      </c>
      <c r="D11" s="28">
        <f>_xll.DFT($B$6:$B$41,1,$C11,1)</f>
        <v>53151.418839966122</v>
      </c>
      <c r="E11" s="29">
        <f>_xll.DFT($B$6:$B$41,1,$C11,2)</f>
        <v>-0.39314324055644206</v>
      </c>
      <c r="F11" s="25">
        <v>125951.16366438199</v>
      </c>
      <c r="G11" s="35"/>
      <c r="H11" s="11">
        <f t="shared" si="1"/>
        <v>129400.22222222222</v>
      </c>
      <c r="I11" s="7">
        <f t="shared" si="2"/>
        <v>127829.09284946122</v>
      </c>
      <c r="J11" s="7">
        <f t="shared" si="0"/>
        <v>128000.08922057135</v>
      </c>
      <c r="K11" s="7">
        <f t="shared" si="0"/>
        <v>125444.01945927815</v>
      </c>
      <c r="L11" s="7">
        <f t="shared" si="0"/>
        <v>127947.05143934024</v>
      </c>
      <c r="M11" s="7">
        <f t="shared" si="0"/>
        <v>125951.16366438204</v>
      </c>
      <c r="N11" s="7">
        <f t="shared" si="0"/>
        <v>124872.80149195065</v>
      </c>
      <c r="O11" s="7">
        <f t="shared" si="0"/>
        <v>125002.13385980953</v>
      </c>
      <c r="P11" s="7">
        <f t="shared" si="0"/>
        <v>124207.35303881095</v>
      </c>
      <c r="Q11" s="7">
        <f t="shared" si="0"/>
        <v>128825.57570142054</v>
      </c>
      <c r="R11" s="7">
        <f t="shared" si="0"/>
        <v>130203.3047466389</v>
      </c>
      <c r="S11" s="7">
        <f t="shared" si="0"/>
        <v>130454.15831760108</v>
      </c>
      <c r="T11" s="7">
        <f t="shared" si="0"/>
        <v>148572.01967045947</v>
      </c>
      <c r="U11" s="7">
        <f t="shared" si="0"/>
        <v>151216.71066506539</v>
      </c>
      <c r="V11" s="7">
        <f t="shared" si="0"/>
        <v>151189.98534400048</v>
      </c>
      <c r="W11" s="7">
        <f t="shared" si="0"/>
        <v>148920.66602501151</v>
      </c>
      <c r="X11" s="7">
        <f t="shared" si="0"/>
        <v>148797.58148995429</v>
      </c>
      <c r="Y11" s="7">
        <f t="shared" si="0"/>
        <v>149611.88931722802</v>
      </c>
      <c r="Z11" s="24">
        <f t="shared" si="3"/>
        <v>143373.00042833915</v>
      </c>
    </row>
    <row r="12" spans="1:27" x14ac:dyDescent="0.25">
      <c r="A12" s="1">
        <v>6</v>
      </c>
      <c r="B12" s="26">
        <v>119578</v>
      </c>
      <c r="C12" s="25">
        <v>6</v>
      </c>
      <c r="D12" s="28">
        <f>_xll.DFT($B$6:$B$41,1,$C12,1)</f>
        <v>219381.98127239165</v>
      </c>
      <c r="E12" s="29">
        <f>_xll.DFT($B$6:$B$41,1,$C12,2)</f>
        <v>2.7065879099188477</v>
      </c>
      <c r="F12" s="25">
        <v>123512.06206580039</v>
      </c>
      <c r="G12" s="35"/>
      <c r="H12" s="11">
        <f t="shared" si="1"/>
        <v>129400.22222222222</v>
      </c>
      <c r="I12" s="7">
        <f t="shared" si="2"/>
        <v>129179.64219842514</v>
      </c>
      <c r="J12" s="7">
        <f t="shared" si="0"/>
        <v>128287.93679037731</v>
      </c>
      <c r="K12" s="7">
        <f t="shared" si="0"/>
        <v>122255.01309209337</v>
      </c>
      <c r="L12" s="7">
        <f t="shared" si="0"/>
        <v>123127.93729234677</v>
      </c>
      <c r="M12" s="7">
        <f t="shared" si="0"/>
        <v>123512.06206580038</v>
      </c>
      <c r="N12" s="7">
        <f t="shared" si="0"/>
        <v>112459.25606122782</v>
      </c>
      <c r="O12" s="7">
        <f t="shared" si="0"/>
        <v>112104.66854591371</v>
      </c>
      <c r="P12" s="7">
        <f t="shared" si="0"/>
        <v>111929.07276000192</v>
      </c>
      <c r="Q12" s="7">
        <f t="shared" si="0"/>
        <v>116966.51680070852</v>
      </c>
      <c r="R12" s="7">
        <f t="shared" si="0"/>
        <v>118250.33144156693</v>
      </c>
      <c r="S12" s="7">
        <f t="shared" si="0"/>
        <v>120535.7703134693</v>
      </c>
      <c r="T12" s="7">
        <f t="shared" si="0"/>
        <v>113871.6299319972</v>
      </c>
      <c r="U12" s="7">
        <f t="shared" si="0"/>
        <v>112473.01608864512</v>
      </c>
      <c r="V12" s="7">
        <f t="shared" si="0"/>
        <v>112199.82341250601</v>
      </c>
      <c r="W12" s="7">
        <f t="shared" si="0"/>
        <v>113070.46959795873</v>
      </c>
      <c r="X12" s="7">
        <f t="shared" si="0"/>
        <v>113588.05757579177</v>
      </c>
      <c r="Y12" s="7">
        <f t="shared" si="0"/>
        <v>113339.10904131757</v>
      </c>
      <c r="Z12" s="24">
        <f t="shared" si="3"/>
        <v>119577.99793020646</v>
      </c>
    </row>
    <row r="13" spans="1:27" x14ac:dyDescent="0.25">
      <c r="A13" s="1">
        <v>7</v>
      </c>
      <c r="B13" s="26">
        <v>85746</v>
      </c>
      <c r="C13" s="25">
        <v>7</v>
      </c>
      <c r="D13" s="28">
        <f>_xll.DFT($B$6:$B$41,1,$C13,1)</f>
        <v>7986.3404155092549</v>
      </c>
      <c r="E13" s="29">
        <f>_xll.DFT($B$6:$B$41,1,$C13,2)</f>
        <v>1.4495393479964418</v>
      </c>
      <c r="F13" s="25">
        <v>122120.8533531791</v>
      </c>
      <c r="G13" s="35"/>
      <c r="H13" s="11">
        <f t="shared" si="1"/>
        <v>129400.22222222222</v>
      </c>
      <c r="I13" s="7">
        <f t="shared" si="2"/>
        <v>130536.89375979327</v>
      </c>
      <c r="J13" s="7">
        <f t="shared" si="0"/>
        <v>128690.03940496827</v>
      </c>
      <c r="K13" s="7">
        <f t="shared" si="0"/>
        <v>120796.77880264737</v>
      </c>
      <c r="L13" s="7">
        <f t="shared" si="0"/>
        <v>119631.14428832167</v>
      </c>
      <c r="M13" s="7">
        <f t="shared" si="0"/>
        <v>122120.85335317912</v>
      </c>
      <c r="N13" s="7">
        <f t="shared" si="0"/>
        <v>112146.40952103795</v>
      </c>
      <c r="O13" s="7">
        <f t="shared" si="0"/>
        <v>111774.52500756062</v>
      </c>
      <c r="P13" s="7">
        <f t="shared" si="0"/>
        <v>112508.32205210003</v>
      </c>
      <c r="Q13" s="7">
        <f t="shared" si="0"/>
        <v>107890.09938949044</v>
      </c>
      <c r="R13" s="7">
        <f t="shared" si="0"/>
        <v>106066.50619857771</v>
      </c>
      <c r="S13" s="7">
        <f t="shared" si="0"/>
        <v>104252.32036655532</v>
      </c>
      <c r="T13" s="7">
        <f t="shared" si="0"/>
        <v>92798.599395169033</v>
      </c>
      <c r="U13" s="7">
        <f t="shared" si="0"/>
        <v>91951.931699048699</v>
      </c>
      <c r="V13" s="7">
        <f t="shared" si="0"/>
        <v>92397.212483027935</v>
      </c>
      <c r="W13" s="7">
        <f t="shared" si="0"/>
        <v>93158.528373396795</v>
      </c>
      <c r="X13" s="7">
        <f t="shared" si="0"/>
        <v>92308.8657016996</v>
      </c>
      <c r="Y13" s="7">
        <f t="shared" si="0"/>
        <v>91984.890768128287</v>
      </c>
      <c r="Z13" s="24">
        <f t="shared" si="3"/>
        <v>85746.001879239397</v>
      </c>
    </row>
    <row r="14" spans="1:27" x14ac:dyDescent="0.25">
      <c r="A14" s="1">
        <v>8</v>
      </c>
      <c r="B14" s="26">
        <v>142888</v>
      </c>
      <c r="C14" s="25">
        <v>8</v>
      </c>
      <c r="D14" s="28">
        <f>_xll.DFT($B$6:$B$41,1,$C14,1)</f>
        <v>14322.537827760465</v>
      </c>
      <c r="E14" s="29">
        <f>_xll.DFT($B$6:$B$41,1,$C14,2)</f>
        <v>2.3954803772254736</v>
      </c>
      <c r="F14" s="25">
        <v>121799.56163832382</v>
      </c>
      <c r="G14" s="35"/>
      <c r="H14" s="11">
        <f t="shared" si="1"/>
        <v>129400.22222222222</v>
      </c>
      <c r="I14" s="7">
        <f t="shared" si="2"/>
        <v>131859.60813167584</v>
      </c>
      <c r="J14" s="7">
        <f t="shared" si="0"/>
        <v>129280.36272193292</v>
      </c>
      <c r="K14" s="7">
        <f t="shared" si="0"/>
        <v>121641.75801961533</v>
      </c>
      <c r="L14" s="7">
        <f t="shared" si="0"/>
        <v>118982.97813454815</v>
      </c>
      <c r="M14" s="7">
        <f t="shared" si="0"/>
        <v>121799.56163832381</v>
      </c>
      <c r="N14" s="7">
        <f t="shared" si="0"/>
        <v>122877.92381075518</v>
      </c>
      <c r="O14" s="7">
        <f t="shared" si="0"/>
        <v>122978.12733686907</v>
      </c>
      <c r="P14" s="7">
        <f t="shared" si="0"/>
        <v>123408.56816190417</v>
      </c>
      <c r="Q14" s="7">
        <f t="shared" si="0"/>
        <v>118371.12412119756</v>
      </c>
      <c r="R14" s="7">
        <f t="shared" si="0"/>
        <v>117720.63674915479</v>
      </c>
      <c r="S14" s="7">
        <f t="shared" si="0"/>
        <v>116676.1740738278</v>
      </c>
      <c r="T14" s="7">
        <f t="shared" si="0"/>
        <v>134794.03542668617</v>
      </c>
      <c r="U14" s="7">
        <f t="shared" si="0"/>
        <v>137281.10427921425</v>
      </c>
      <c r="V14" s="7">
        <f t="shared" si="0"/>
        <v>136872.08721496345</v>
      </c>
      <c r="W14" s="7">
        <f t="shared" si="0"/>
        <v>134682.80322678236</v>
      </c>
      <c r="X14" s="7">
        <f t="shared" si="0"/>
        <v>135762.05873445151</v>
      </c>
      <c r="Y14" s="7">
        <f t="shared" si="0"/>
        <v>136649.11332165098</v>
      </c>
      <c r="Z14" s="24">
        <f t="shared" si="3"/>
        <v>142888.00221053985</v>
      </c>
    </row>
    <row r="15" spans="1:27" x14ac:dyDescent="0.25">
      <c r="A15" s="1">
        <v>9</v>
      </c>
      <c r="B15" s="26">
        <v>128455</v>
      </c>
      <c r="C15" s="25">
        <v>9</v>
      </c>
      <c r="D15" s="28">
        <f>_xll.DFT($B$6:$B$41,1,$C15,1)</f>
        <v>123012.35165624628</v>
      </c>
      <c r="E15" s="29">
        <f>_xll.DFT($B$6:$B$41,1,$C15,2)</f>
        <v>3.8836009329853045</v>
      </c>
      <c r="F15" s="25">
        <v>122993.23135589639</v>
      </c>
      <c r="G15" s="35"/>
      <c r="H15" s="11">
        <f t="shared" si="1"/>
        <v>129400.22222222222</v>
      </c>
      <c r="I15" s="7">
        <f t="shared" si="2"/>
        <v>133107.59530720901</v>
      </c>
      <c r="J15" s="7">
        <f t="shared" si="0"/>
        <v>130107.05390457132</v>
      </c>
      <c r="K15" s="7">
        <f t="shared" si="0"/>
        <v>124769.86306354363</v>
      </c>
      <c r="L15" s="7">
        <f t="shared" si="0"/>
        <v>121862.01046500486</v>
      </c>
      <c r="M15" s="7">
        <f t="shared" si="0"/>
        <v>122993.23135589639</v>
      </c>
      <c r="N15" s="7">
        <f t="shared" si="0"/>
        <v>134046.03736046897</v>
      </c>
      <c r="O15" s="7">
        <f t="shared" si="0"/>
        <v>134486.4651226727</v>
      </c>
      <c r="P15" s="7">
        <f t="shared" si="0"/>
        <v>133902.15860785486</v>
      </c>
      <c r="Q15" s="7">
        <f t="shared" si="0"/>
        <v>138520.38127046445</v>
      </c>
      <c r="R15" s="7">
        <f t="shared" si="0"/>
        <v>140569.88635487834</v>
      </c>
      <c r="S15" s="7">
        <f t="shared" si="0"/>
        <v>143098.52673472802</v>
      </c>
      <c r="T15" s="7">
        <f t="shared" si="0"/>
        <v>136434.38635325592</v>
      </c>
      <c r="U15" s="7">
        <f t="shared" si="0"/>
        <v>134083.73996369154</v>
      </c>
      <c r="V15" s="7">
        <f t="shared" si="0"/>
        <v>134265.10967813263</v>
      </c>
      <c r="W15" s="7">
        <f t="shared" si="0"/>
        <v>137295.74488749049</v>
      </c>
      <c r="X15" s="7">
        <f t="shared" si="0"/>
        <v>136117.07068618917</v>
      </c>
      <c r="Y15" s="7">
        <f t="shared" si="0"/>
        <v>134693.8891501223</v>
      </c>
      <c r="Z15" s="24">
        <f t="shared" si="3"/>
        <v>128455.00026123341</v>
      </c>
    </row>
    <row r="16" spans="1:27" x14ac:dyDescent="0.25">
      <c r="A16" s="1">
        <v>10</v>
      </c>
      <c r="B16" s="25">
        <v>135695</v>
      </c>
      <c r="C16" s="25">
        <v>10</v>
      </c>
      <c r="D16" s="28">
        <f>_xll.DFT($B$6:$B$41,1,$C16,1)</f>
        <v>37281.973168679695</v>
      </c>
      <c r="E16" s="29">
        <f>_xll.DFT($B$6:$B$41,1,$C16,2)</f>
        <v>2.9966592900931674</v>
      </c>
      <c r="F16" s="25">
        <v>126418.70428166236</v>
      </c>
      <c r="G16" s="35"/>
      <c r="H16" s="11">
        <f t="shared" si="1"/>
        <v>129400.22222222222</v>
      </c>
      <c r="I16" s="7">
        <f t="shared" si="2"/>
        <v>134242.93582757612</v>
      </c>
      <c r="J16" s="7">
        <f t="shared" si="0"/>
        <v>131183.00800847658</v>
      </c>
      <c r="K16" s="7">
        <f t="shared" si="0"/>
        <v>129577.32700444292</v>
      </c>
      <c r="L16" s="7">
        <f t="shared" si="0"/>
        <v>127781.01824047072</v>
      </c>
      <c r="M16" s="7">
        <f t="shared" si="0"/>
        <v>126418.70428166236</v>
      </c>
      <c r="N16" s="7">
        <f t="shared" si="0"/>
        <v>136393.14811380353</v>
      </c>
      <c r="O16" s="7">
        <f t="shared" si="0"/>
        <v>136594.21492039668</v>
      </c>
      <c r="P16" s="7">
        <f t="shared" si="0"/>
        <v>135960.84657236753</v>
      </c>
      <c r="Q16" s="7">
        <f t="shared" si="0"/>
        <v>140998.29061307412</v>
      </c>
      <c r="R16" s="7">
        <f t="shared" si="0"/>
        <v>140936.99233906175</v>
      </c>
      <c r="S16" s="7">
        <f t="shared" si="0"/>
        <v>140251.76312411821</v>
      </c>
      <c r="T16" s="7">
        <f t="shared" si="0"/>
        <v>128798.04215273193</v>
      </c>
      <c r="U16" s="7">
        <f t="shared" si="0"/>
        <v>129332.90604813663</v>
      </c>
      <c r="V16" s="7">
        <f t="shared" si="0"/>
        <v>129464.04858859208</v>
      </c>
      <c r="W16" s="7">
        <f t="shared" si="0"/>
        <v>126404.11841495826</v>
      </c>
      <c r="X16" s="7">
        <f t="shared" si="0"/>
        <v>127540.04580583624</v>
      </c>
      <c r="Y16" s="7">
        <f t="shared" si="0"/>
        <v>129456.1116399617</v>
      </c>
      <c r="Z16" s="24">
        <f t="shared" si="3"/>
        <v>135695.00052885059</v>
      </c>
    </row>
    <row r="17" spans="1:26" x14ac:dyDescent="0.25">
      <c r="A17" s="1">
        <v>11</v>
      </c>
      <c r="B17" s="26">
        <v>134709</v>
      </c>
      <c r="C17" s="25">
        <v>11</v>
      </c>
      <c r="D17" s="28">
        <f>_xll.DFT($B$6:$B$41,1,$C17,1)</f>
        <v>45645.381726042804</v>
      </c>
      <c r="E17" s="29">
        <f>_xll.DFT($B$6:$B$41,1,$C17,2)</f>
        <v>1.4953481514468028</v>
      </c>
      <c r="F17" s="25">
        <v>132310.13087367956</v>
      </c>
      <c r="G17" s="35"/>
      <c r="H17" s="11">
        <f t="shared" si="1"/>
        <v>129400.22222222222</v>
      </c>
      <c r="I17" s="7">
        <f t="shared" si="2"/>
        <v>135231.1329455759</v>
      </c>
      <c r="J17" s="7">
        <f t="shared" si="0"/>
        <v>132480.89116472285</v>
      </c>
      <c r="K17" s="7">
        <f t="shared" si="0"/>
        <v>135036.96092601604</v>
      </c>
      <c r="L17" s="7">
        <f t="shared" si="0"/>
        <v>135192.70883102113</v>
      </c>
      <c r="M17" s="7">
        <f t="shared" si="0"/>
        <v>132310.13087367953</v>
      </c>
      <c r="N17" s="7">
        <f t="shared" si="0"/>
        <v>131231.76870124816</v>
      </c>
      <c r="O17" s="7">
        <f t="shared" si="0"/>
        <v>130928.87873506248</v>
      </c>
      <c r="P17" s="7">
        <f t="shared" si="0"/>
        <v>131293.21873102596</v>
      </c>
      <c r="Q17" s="7">
        <f t="shared" si="0"/>
        <v>126674.99606841638</v>
      </c>
      <c r="R17" s="7">
        <f t="shared" si="0"/>
        <v>124646.77965115526</v>
      </c>
      <c r="S17" s="7">
        <f t="shared" si="0"/>
        <v>122586.86365991742</v>
      </c>
      <c r="T17" s="7">
        <f t="shared" si="0"/>
        <v>140704.7250127758</v>
      </c>
      <c r="U17" s="7">
        <f t="shared" si="0"/>
        <v>142367.76363267054</v>
      </c>
      <c r="V17" s="7">
        <f t="shared" si="0"/>
        <v>141985.47188948464</v>
      </c>
      <c r="W17" s="7">
        <f t="shared" si="0"/>
        <v>144254.79120847362</v>
      </c>
      <c r="X17" s="7">
        <f t="shared" si="0"/>
        <v>143298.62023586166</v>
      </c>
      <c r="Y17" s="7">
        <f t="shared" si="0"/>
        <v>140947.88879447139</v>
      </c>
      <c r="Z17" s="24">
        <f t="shared" si="3"/>
        <v>134708.99990558252</v>
      </c>
    </row>
    <row r="18" spans="1:26" x14ac:dyDescent="0.25">
      <c r="A18" s="1">
        <v>12</v>
      </c>
      <c r="B18" s="26">
        <v>126640</v>
      </c>
      <c r="C18" s="25">
        <v>12</v>
      </c>
      <c r="D18" s="28">
        <f>_xll.DFT($B$6:$B$41,1,$C18,1)</f>
        <v>329898.11227256211</v>
      </c>
      <c r="E18" s="29">
        <f>_xll.DFT($B$6:$B$41,1,$C18,2)</f>
        <v>1.9429374522531127</v>
      </c>
      <c r="F18" s="25">
        <v>139657.72006274815</v>
      </c>
      <c r="G18" s="35"/>
      <c r="H18" s="11">
        <f t="shared" si="1"/>
        <v>129400.22222222222</v>
      </c>
      <c r="I18" s="7">
        <f t="shared" si="2"/>
        <v>136042.16079182975</v>
      </c>
      <c r="J18" s="7">
        <f t="shared" si="0"/>
        <v>133933.32479723991</v>
      </c>
      <c r="K18" s="7">
        <f t="shared" si="0"/>
        <v>139966.24849552385</v>
      </c>
      <c r="L18" s="7">
        <f t="shared" si="0"/>
        <v>142001.1768938092</v>
      </c>
      <c r="M18" s="7">
        <f t="shared" si="0"/>
        <v>139657.72006274812</v>
      </c>
      <c r="N18" s="7">
        <f t="shared" si="0"/>
        <v>128604.91405817556</v>
      </c>
      <c r="O18" s="7">
        <f t="shared" si="0"/>
        <v>128196.65831228893</v>
      </c>
      <c r="P18" s="7">
        <f t="shared" si="0"/>
        <v>128956.56061301856</v>
      </c>
      <c r="Q18" s="7">
        <f t="shared" si="0"/>
        <v>123919.11657231195</v>
      </c>
      <c r="R18" s="7">
        <f t="shared" si="0"/>
        <v>124684.80701586741</v>
      </c>
      <c r="S18" s="7">
        <f t="shared" si="0"/>
        <v>126779.10175593494</v>
      </c>
      <c r="T18" s="7">
        <f t="shared" si="0"/>
        <v>120114.96137446286</v>
      </c>
      <c r="U18" s="7">
        <f t="shared" si="0"/>
        <v>117442.13624046106</v>
      </c>
      <c r="V18" s="7">
        <f t="shared" si="0"/>
        <v>117896.69863104126</v>
      </c>
      <c r="W18" s="7">
        <f t="shared" si="0"/>
        <v>117026.05244558855</v>
      </c>
      <c r="X18" s="7">
        <f t="shared" si="0"/>
        <v>117687.13866905682</v>
      </c>
      <c r="Y18" s="7">
        <f t="shared" si="0"/>
        <v>120401.10993239273</v>
      </c>
      <c r="Z18" s="24">
        <f t="shared" si="3"/>
        <v>126639.99882128162</v>
      </c>
    </row>
    <row r="19" spans="1:26" x14ac:dyDescent="0.25">
      <c r="A19" s="1">
        <v>13</v>
      </c>
      <c r="B19" s="26">
        <v>122844</v>
      </c>
      <c r="C19" s="25">
        <v>13</v>
      </c>
      <c r="D19" s="28">
        <f>_xll.DFT($B$6:$B$41,1,$C19,1)</f>
        <v>48128.219656301451</v>
      </c>
      <c r="E19" s="29">
        <f>_xll.DFT($B$6:$B$41,1,$C19,2)</f>
        <v>1.0740629700777311</v>
      </c>
      <c r="F19" s="25">
        <v>146163.39503963239</v>
      </c>
      <c r="G19" s="35"/>
      <c r="H19" s="11">
        <f t="shared" si="1"/>
        <v>129400.22222222222</v>
      </c>
      <c r="I19" s="7">
        <f t="shared" si="2"/>
        <v>136651.37669562918</v>
      </c>
      <c r="J19" s="7">
        <f t="shared" si="0"/>
        <v>135438.30323135463</v>
      </c>
      <c r="K19" s="7">
        <f t="shared" si="0"/>
        <v>143331.56383367552</v>
      </c>
      <c r="L19" s="7">
        <f t="shared" si="0"/>
        <v>146293.50711197345</v>
      </c>
      <c r="M19" s="7">
        <f t="shared" si="0"/>
        <v>146163.39503963236</v>
      </c>
      <c r="N19" s="7">
        <f t="shared" si="0"/>
        <v>136188.95120749119</v>
      </c>
      <c r="O19" s="7">
        <f t="shared" si="0"/>
        <v>136212.57779623353</v>
      </c>
      <c r="P19" s="7">
        <f t="shared" si="0"/>
        <v>136112.14909972326</v>
      </c>
      <c r="Q19" s="7">
        <f t="shared" si="0"/>
        <v>140730.37176233286</v>
      </c>
      <c r="R19" s="7">
        <f t="shared" si="0"/>
        <v>142492.6666792332</v>
      </c>
      <c r="S19" s="7">
        <f t="shared" si="0"/>
        <v>143120.00069614284</v>
      </c>
      <c r="T19" s="7">
        <f t="shared" si="0"/>
        <v>131666.27972475655</v>
      </c>
      <c r="U19" s="7">
        <f t="shared" si="0"/>
        <v>133439.35886285204</v>
      </c>
      <c r="V19" s="7">
        <f t="shared" si="0"/>
        <v>133125.22061932823</v>
      </c>
      <c r="W19" s="7">
        <f t="shared" si="0"/>
        <v>132363.90472895937</v>
      </c>
      <c r="X19" s="7">
        <f t="shared" si="0"/>
        <v>132077.64000977858</v>
      </c>
      <c r="Y19" s="7">
        <f t="shared" si="0"/>
        <v>129082.89156799775</v>
      </c>
      <c r="Z19" s="24">
        <f t="shared" si="3"/>
        <v>122844.00267910886</v>
      </c>
    </row>
    <row r="20" spans="1:26" x14ac:dyDescent="0.25">
      <c r="A20" s="1">
        <v>14</v>
      </c>
      <c r="B20" s="26">
        <v>181059</v>
      </c>
      <c r="C20" s="25">
        <v>14</v>
      </c>
      <c r="D20" s="28">
        <f>_xll.DFT($B$6:$B$41,1,$C20,1)</f>
        <v>8237.5806257163513</v>
      </c>
      <c r="E20" s="29">
        <f>_xll.DFT($B$6:$B$41,1,$C20,2)</f>
        <v>1.9782931225053082</v>
      </c>
      <c r="F20" s="25">
        <v>149187.098226403</v>
      </c>
      <c r="G20" s="35"/>
      <c r="H20" s="11">
        <f t="shared" si="1"/>
        <v>129400.22222222222</v>
      </c>
      <c r="I20" s="7">
        <f t="shared" si="2"/>
        <v>137040.26994001537</v>
      </c>
      <c r="J20" s="7">
        <f t="shared" si="0"/>
        <v>136869.27356890525</v>
      </c>
      <c r="K20" s="7">
        <f t="shared" si="0"/>
        <v>144507.87827122284</v>
      </c>
      <c r="L20" s="7">
        <f t="shared" si="0"/>
        <v>147010.91025128492</v>
      </c>
      <c r="M20" s="7">
        <f t="shared" si="0"/>
        <v>149187.09822640303</v>
      </c>
      <c r="N20" s="7">
        <f t="shared" si="0"/>
        <v>150265.4603988344</v>
      </c>
      <c r="O20" s="7">
        <f t="shared" si="0"/>
        <v>150689.87768325693</v>
      </c>
      <c r="P20" s="7">
        <f t="shared" si="0"/>
        <v>149895.09686225836</v>
      </c>
      <c r="Q20" s="7">
        <f t="shared" si="0"/>
        <v>154932.54090296495</v>
      </c>
      <c r="R20" s="7">
        <f t="shared" si="0"/>
        <v>153554.81185774659</v>
      </c>
      <c r="S20" s="7">
        <f t="shared" si="0"/>
        <v>151031.39537692606</v>
      </c>
      <c r="T20" s="7">
        <f t="shared" si="0"/>
        <v>169149.25672978442</v>
      </c>
      <c r="U20" s="7">
        <f t="shared" si="0"/>
        <v>169542.65526186326</v>
      </c>
      <c r="V20" s="7">
        <f t="shared" si="0"/>
        <v>169569.38058292816</v>
      </c>
      <c r="W20" s="7">
        <f t="shared" si="0"/>
        <v>171758.66457110926</v>
      </c>
      <c r="X20" s="7">
        <f t="shared" si="0"/>
        <v>171635.58003605204</v>
      </c>
      <c r="Y20" s="7">
        <f t="shared" si="0"/>
        <v>174820.1117402901</v>
      </c>
      <c r="Z20" s="24">
        <f t="shared" si="3"/>
        <v>181059.00062917898</v>
      </c>
    </row>
    <row r="21" spans="1:26" x14ac:dyDescent="0.25">
      <c r="A21" s="1">
        <v>15</v>
      </c>
      <c r="B21" s="26">
        <v>132868</v>
      </c>
      <c r="C21" s="25">
        <v>15</v>
      </c>
      <c r="D21" s="28">
        <f>_xll.DFT($B$6:$B$41,1,$C21,1)</f>
        <v>56757.897732311001</v>
      </c>
      <c r="E21" s="29">
        <f>_xll.DFT($B$6:$B$41,1,$C21,2)</f>
        <v>1.8505445497705113</v>
      </c>
      <c r="F21" s="25">
        <v>147226.61005572657</v>
      </c>
      <c r="G21" s="35"/>
      <c r="H21" s="11">
        <f t="shared" si="1"/>
        <v>129400.22222222222</v>
      </c>
      <c r="I21" s="7">
        <f t="shared" si="2"/>
        <v>137197.02420054705</v>
      </c>
      <c r="J21" s="7">
        <f t="shared" si="0"/>
        <v>138088.72960859488</v>
      </c>
      <c r="K21" s="7">
        <f t="shared" si="0"/>
        <v>143425.92044962259</v>
      </c>
      <c r="L21" s="7">
        <f t="shared" si="0"/>
        <v>144298.84464987597</v>
      </c>
      <c r="M21" s="7">
        <f t="shared" si="0"/>
        <v>147226.61005572657</v>
      </c>
      <c r="N21" s="7">
        <f t="shared" si="0"/>
        <v>158279.41606029915</v>
      </c>
      <c r="O21" s="7">
        <f t="shared" si="0"/>
        <v>158546.10799245298</v>
      </c>
      <c r="P21" s="7">
        <f t="shared" si="0"/>
        <v>158370.51220654117</v>
      </c>
      <c r="Q21" s="7">
        <f t="shared" si="0"/>
        <v>153752.28954393161</v>
      </c>
      <c r="R21" s="7">
        <f t="shared" si="0"/>
        <v>152468.47490307319</v>
      </c>
      <c r="S21" s="7">
        <f t="shared" si="0"/>
        <v>153567.25941904474</v>
      </c>
      <c r="T21" s="7">
        <f t="shared" si="0"/>
        <v>146903.11903757267</v>
      </c>
      <c r="U21" s="7">
        <f t="shared" si="0"/>
        <v>144624.29649529886</v>
      </c>
      <c r="V21" s="7">
        <f t="shared" si="0"/>
        <v>144897.48917143795</v>
      </c>
      <c r="W21" s="7">
        <f t="shared" si="0"/>
        <v>141866.85396208012</v>
      </c>
      <c r="X21" s="7">
        <f t="shared" si="0"/>
        <v>142384.44193991314</v>
      </c>
      <c r="Y21" s="7">
        <f t="shared" si="0"/>
        <v>139106.8873576003</v>
      </c>
      <c r="Z21" s="24">
        <f t="shared" si="3"/>
        <v>132867.99846871142</v>
      </c>
    </row>
    <row r="22" spans="1:26" x14ac:dyDescent="0.25">
      <c r="A22" s="1">
        <v>16</v>
      </c>
      <c r="B22" s="26">
        <v>152373</v>
      </c>
      <c r="C22" s="25">
        <v>16</v>
      </c>
      <c r="D22" s="28">
        <f>_xll.DFT($B$6:$B$41,1,$C22,1)</f>
        <v>21268.481831422509</v>
      </c>
      <c r="E22" s="29">
        <f>_xll.DFT($B$6:$B$41,1,$C22,2)</f>
        <v>3.2117670167727179</v>
      </c>
      <c r="F22" s="25">
        <v>140991.45210165365</v>
      </c>
      <c r="G22" s="35"/>
      <c r="H22" s="11">
        <f t="shared" si="1"/>
        <v>129400.22222222222</v>
      </c>
      <c r="I22" s="7">
        <f t="shared" si="2"/>
        <v>137116.87657833955</v>
      </c>
      <c r="J22" s="7">
        <f t="shared" si="2"/>
        <v>138963.73093316454</v>
      </c>
      <c r="K22" s="7">
        <f t="shared" si="2"/>
        <v>140569.41193719819</v>
      </c>
      <c r="L22" s="7">
        <f t="shared" si="2"/>
        <v>139403.77742287249</v>
      </c>
      <c r="M22" s="7">
        <f t="shared" si="2"/>
        <v>140991.45210165367</v>
      </c>
      <c r="N22" s="7">
        <f t="shared" si="2"/>
        <v>150965.89593379485</v>
      </c>
      <c r="O22" s="7">
        <f t="shared" si="2"/>
        <v>150723.90667509043</v>
      </c>
      <c r="P22" s="7">
        <f t="shared" si="2"/>
        <v>151457.70371962985</v>
      </c>
      <c r="Q22" s="7">
        <f t="shared" si="2"/>
        <v>146420.25967892323</v>
      </c>
      <c r="R22" s="7">
        <f t="shared" si="2"/>
        <v>148243.85286983594</v>
      </c>
      <c r="S22" s="7">
        <f t="shared" si="2"/>
        <v>150015.65647538326</v>
      </c>
      <c r="T22" s="7">
        <f t="shared" si="2"/>
        <v>138561.93550399694</v>
      </c>
      <c r="U22" s="7">
        <f t="shared" si="2"/>
        <v>141098.13476161406</v>
      </c>
      <c r="V22" s="7">
        <f t="shared" si="2"/>
        <v>140652.8539776348</v>
      </c>
      <c r="W22" s="7">
        <f t="shared" si="2"/>
        <v>143712.78415126863</v>
      </c>
      <c r="X22" s="7">
        <f t="shared" si="2"/>
        <v>142863.12147957142</v>
      </c>
      <c r="Y22" s="7">
        <f t="shared" ref="Y22:Y35" si="4">2*COS($A22*Y$5*$B$2+Y$4)*Y$3/$B$3+X22</f>
        <v>146134.1121024981</v>
      </c>
      <c r="Z22" s="24">
        <f t="shared" si="3"/>
        <v>152373.00099138697</v>
      </c>
    </row>
    <row r="23" spans="1:26" x14ac:dyDescent="0.25">
      <c r="A23" s="1">
        <v>17</v>
      </c>
      <c r="B23" s="26">
        <v>142109</v>
      </c>
      <c r="C23" s="25">
        <v>17</v>
      </c>
      <c r="D23" s="28">
        <f>_xll.DFT($B$6:$B$41,1,$C23,1)</f>
        <v>59165.918988600075</v>
      </c>
      <c r="E23" s="29">
        <f>_xll.DFT($B$6:$B$41,1,$C23,2)</f>
        <v>2.693803885103343</v>
      </c>
      <c r="F23" s="25">
        <v>133279.96789933601</v>
      </c>
      <c r="G23" s="35"/>
      <c r="H23" s="11">
        <f t="shared" si="1"/>
        <v>129400.22222222222</v>
      </c>
      <c r="I23" s="7">
        <f t="shared" si="2"/>
        <v>136802.2623183369</v>
      </c>
      <c r="J23" s="7">
        <f t="shared" si="2"/>
        <v>139381.5077280798</v>
      </c>
      <c r="K23" s="7">
        <f t="shared" si="2"/>
        <v>136825.43796678662</v>
      </c>
      <c r="L23" s="7">
        <f t="shared" si="2"/>
        <v>134166.65808171942</v>
      </c>
      <c r="M23" s="7">
        <f t="shared" si="2"/>
        <v>133279.96789933604</v>
      </c>
      <c r="N23" s="7">
        <f t="shared" si="2"/>
        <v>132201.60572690464</v>
      </c>
      <c r="O23" s="7">
        <f t="shared" si="2"/>
        <v>131769.38339286009</v>
      </c>
      <c r="P23" s="7">
        <f t="shared" si="2"/>
        <v>132199.82421789519</v>
      </c>
      <c r="Q23" s="7">
        <f t="shared" si="2"/>
        <v>136818.04688050479</v>
      </c>
      <c r="R23" s="7">
        <f t="shared" si="2"/>
        <v>137468.53425254757</v>
      </c>
      <c r="S23" s="7">
        <f t="shared" si="2"/>
        <v>135157.76469034754</v>
      </c>
      <c r="T23" s="7">
        <f t="shared" si="2"/>
        <v>153275.62604320594</v>
      </c>
      <c r="U23" s="7">
        <f t="shared" si="2"/>
        <v>152293.97366849476</v>
      </c>
      <c r="V23" s="7">
        <f t="shared" si="2"/>
        <v>152702.99073274556</v>
      </c>
      <c r="W23" s="7">
        <f t="shared" si="2"/>
        <v>150433.67141375659</v>
      </c>
      <c r="X23" s="7">
        <f t="shared" si="2"/>
        <v>151512.92692142574</v>
      </c>
      <c r="Y23" s="7">
        <f t="shared" si="4"/>
        <v>148347.88765276174</v>
      </c>
      <c r="Z23" s="24">
        <f t="shared" si="3"/>
        <v>142108.99876387286</v>
      </c>
    </row>
    <row r="24" spans="1:26" x14ac:dyDescent="0.25">
      <c r="A24" s="1">
        <v>18</v>
      </c>
      <c r="B24" s="26">
        <v>119475</v>
      </c>
      <c r="C24" s="25">
        <v>18</v>
      </c>
      <c r="D24" s="28">
        <f>_xll.DFT($B$6:$B$41,1,$C24,1)</f>
        <v>224600</v>
      </c>
      <c r="E24" s="29">
        <f>_xll.DFT($B$6:$B$41,1,$C24,2)</f>
        <v>0</v>
      </c>
      <c r="F24" s="25">
        <v>127594.92431692719</v>
      </c>
      <c r="G24" s="35"/>
      <c r="H24" s="11">
        <f t="shared" si="1"/>
        <v>129400.22222222222</v>
      </c>
      <c r="I24" s="7">
        <f t="shared" si="2"/>
        <v>136262.74081562684</v>
      </c>
      <c r="J24" s="7">
        <f t="shared" si="2"/>
        <v>139263.2822182645</v>
      </c>
      <c r="K24" s="7">
        <f t="shared" si="2"/>
        <v>133230.35851998057</v>
      </c>
      <c r="L24" s="7">
        <f t="shared" si="2"/>
        <v>130322.5059214418</v>
      </c>
      <c r="M24" s="7">
        <f t="shared" si="2"/>
        <v>127594.92431692714</v>
      </c>
      <c r="N24" s="7">
        <f t="shared" si="2"/>
        <v>116542.11831235458</v>
      </c>
      <c r="O24" s="7">
        <f t="shared" si="2"/>
        <v>116488.45008178205</v>
      </c>
      <c r="P24" s="7">
        <f t="shared" si="2"/>
        <v>115904.14356696422</v>
      </c>
      <c r="Q24" s="7">
        <f t="shared" si="2"/>
        <v>120941.58760767082</v>
      </c>
      <c r="R24" s="7">
        <f t="shared" si="2"/>
        <v>118892.08252325695</v>
      </c>
      <c r="S24" s="7">
        <f t="shared" si="2"/>
        <v>118700.93839142211</v>
      </c>
      <c r="T24" s="7">
        <f t="shared" si="2"/>
        <v>112036.79800995003</v>
      </c>
      <c r="U24" s="7">
        <f t="shared" si="2"/>
        <v>110762.58671930031</v>
      </c>
      <c r="V24" s="7">
        <f t="shared" si="2"/>
        <v>110581.21700485921</v>
      </c>
      <c r="W24" s="7">
        <f t="shared" si="2"/>
        <v>111451.86319031191</v>
      </c>
      <c r="X24" s="7">
        <f t="shared" si="2"/>
        <v>110273.1889890106</v>
      </c>
      <c r="Y24" s="7">
        <f t="shared" si="4"/>
        <v>113236.1087868207</v>
      </c>
      <c r="Z24" s="24">
        <f t="shared" si="3"/>
        <v>119474.99767570959</v>
      </c>
    </row>
    <row r="25" spans="1:26" x14ac:dyDescent="0.25">
      <c r="A25" s="1">
        <v>19</v>
      </c>
      <c r="B25" s="26">
        <v>97960</v>
      </c>
      <c r="C25" s="30"/>
      <c r="D25" s="31"/>
      <c r="E25" s="30"/>
      <c r="F25" s="25">
        <v>126265.24247366603</v>
      </c>
      <c r="G25" s="35"/>
      <c r="H25" s="11">
        <f t="shared" si="1"/>
        <v>129400.22222222222</v>
      </c>
      <c r="I25" s="7">
        <f t="shared" si="2"/>
        <v>135514.70515805815</v>
      </c>
      <c r="J25" s="7">
        <f t="shared" si="2"/>
        <v>138574.63297715769</v>
      </c>
      <c r="K25" s="7">
        <f t="shared" si="2"/>
        <v>130681.37237483679</v>
      </c>
      <c r="L25" s="7">
        <f t="shared" si="2"/>
        <v>128885.06361086458</v>
      </c>
      <c r="M25" s="7">
        <f t="shared" si="2"/>
        <v>126265.24247366606</v>
      </c>
      <c r="N25" s="7">
        <f t="shared" si="2"/>
        <v>116290.79864152489</v>
      </c>
      <c r="O25" s="7">
        <f t="shared" si="2"/>
        <v>116686.30974374454</v>
      </c>
      <c r="P25" s="7">
        <f t="shared" si="2"/>
        <v>116052.94139571537</v>
      </c>
      <c r="Q25" s="7">
        <f t="shared" si="2"/>
        <v>111434.71873310579</v>
      </c>
      <c r="R25" s="7">
        <f t="shared" si="2"/>
        <v>111496.01700711818</v>
      </c>
      <c r="S25" s="7">
        <f t="shared" si="2"/>
        <v>113937.53685605021</v>
      </c>
      <c r="T25" s="7">
        <f t="shared" si="2"/>
        <v>102483.81588466387</v>
      </c>
      <c r="U25" s="7">
        <f t="shared" si="2"/>
        <v>105103.56271887969</v>
      </c>
      <c r="V25" s="7">
        <f t="shared" si="2"/>
        <v>104972.42017842425</v>
      </c>
      <c r="W25" s="7">
        <f t="shared" si="2"/>
        <v>105733.73606879312</v>
      </c>
      <c r="X25" s="7">
        <f t="shared" si="2"/>
        <v>106869.66345967111</v>
      </c>
      <c r="Y25" s="7">
        <f t="shared" si="4"/>
        <v>104198.88995146159</v>
      </c>
      <c r="Z25" s="24">
        <f t="shared" si="3"/>
        <v>97960.001062572701</v>
      </c>
    </row>
    <row r="26" spans="1:26" x14ac:dyDescent="0.25">
      <c r="A26" s="1">
        <v>20</v>
      </c>
      <c r="B26" s="26">
        <v>148284</v>
      </c>
      <c r="C26" s="30"/>
      <c r="D26" s="31"/>
      <c r="E26" s="30"/>
      <c r="F26" s="25">
        <v>129207.8734854447</v>
      </c>
      <c r="G26" s="35"/>
      <c r="H26" s="11">
        <f t="shared" si="1"/>
        <v>129400.22222222222</v>
      </c>
      <c r="I26" s="7">
        <f t="shared" si="2"/>
        <v>134580.88403056172</v>
      </c>
      <c r="J26" s="7">
        <f t="shared" si="2"/>
        <v>137331.12581141476</v>
      </c>
      <c r="K26" s="7">
        <f t="shared" si="2"/>
        <v>129692.52110909717</v>
      </c>
      <c r="L26" s="7">
        <f t="shared" si="2"/>
        <v>129848.26901410228</v>
      </c>
      <c r="M26" s="7">
        <f t="shared" si="2"/>
        <v>129207.87348544472</v>
      </c>
      <c r="N26" s="7">
        <f t="shared" si="2"/>
        <v>130286.23565787612</v>
      </c>
      <c r="O26" s="7">
        <f t="shared" si="2"/>
        <v>130610.44941618477</v>
      </c>
      <c r="P26" s="7">
        <f t="shared" si="2"/>
        <v>130974.78941214825</v>
      </c>
      <c r="Q26" s="7">
        <f t="shared" si="2"/>
        <v>125937.34537144164</v>
      </c>
      <c r="R26" s="7">
        <f t="shared" si="2"/>
        <v>127965.56178870276</v>
      </c>
      <c r="S26" s="7">
        <f t="shared" si="2"/>
        <v>126486.60798320919</v>
      </c>
      <c r="T26" s="7">
        <f t="shared" si="2"/>
        <v>144604.46933606759</v>
      </c>
      <c r="U26" s="7">
        <f t="shared" si="2"/>
        <v>142510.79901561837</v>
      </c>
      <c r="V26" s="7">
        <f t="shared" si="2"/>
        <v>142893.09075880426</v>
      </c>
      <c r="W26" s="7">
        <f t="shared" si="2"/>
        <v>140703.80677062314</v>
      </c>
      <c r="X26" s="7">
        <f t="shared" si="2"/>
        <v>139747.63579801118</v>
      </c>
      <c r="Y26" s="7">
        <f t="shared" si="4"/>
        <v>142045.11291504977</v>
      </c>
      <c r="Z26" s="24">
        <f t="shared" si="3"/>
        <v>148284.00180393865</v>
      </c>
    </row>
    <row r="27" spans="1:26" x14ac:dyDescent="0.25">
      <c r="A27" s="1">
        <v>21</v>
      </c>
      <c r="B27" s="26">
        <v>136706</v>
      </c>
      <c r="C27" s="30"/>
      <c r="D27" s="31"/>
      <c r="E27" s="30"/>
      <c r="F27" s="25">
        <v>134092.76918236684</v>
      </c>
      <c r="G27" s="35"/>
      <c r="H27" s="11">
        <f t="shared" si="1"/>
        <v>129400.22222222222</v>
      </c>
      <c r="I27" s="7">
        <f t="shared" si="2"/>
        <v>133489.65111556029</v>
      </c>
      <c r="J27" s="7">
        <f t="shared" si="2"/>
        <v>135598.48711015013</v>
      </c>
      <c r="K27" s="7">
        <f t="shared" si="2"/>
        <v>130261.29626912242</v>
      </c>
      <c r="L27" s="7">
        <f t="shared" si="2"/>
        <v>132296.22466740781</v>
      </c>
      <c r="M27" s="7">
        <f t="shared" si="2"/>
        <v>134092.76918236687</v>
      </c>
      <c r="N27" s="7">
        <f t="shared" si="2"/>
        <v>145145.57518693944</v>
      </c>
      <c r="O27" s="7">
        <f t="shared" si="2"/>
        <v>144971.83935688954</v>
      </c>
      <c r="P27" s="7">
        <f t="shared" si="2"/>
        <v>145731.74165761916</v>
      </c>
      <c r="Q27" s="7">
        <f t="shared" si="2"/>
        <v>150349.96432022876</v>
      </c>
      <c r="R27" s="7">
        <f t="shared" si="2"/>
        <v>149584.27387667328</v>
      </c>
      <c r="S27" s="7">
        <f t="shared" si="2"/>
        <v>148154.41801279515</v>
      </c>
      <c r="T27" s="7">
        <f t="shared" si="2"/>
        <v>141490.27763132309</v>
      </c>
      <c r="U27" s="7">
        <f t="shared" si="2"/>
        <v>141562.10147861368</v>
      </c>
      <c r="V27" s="7">
        <f t="shared" si="2"/>
        <v>141107.53908803346</v>
      </c>
      <c r="W27" s="7">
        <f t="shared" si="2"/>
        <v>144138.17429739132</v>
      </c>
      <c r="X27" s="7">
        <f t="shared" si="2"/>
        <v>144799.26052085959</v>
      </c>
      <c r="Y27" s="7">
        <f t="shared" si="4"/>
        <v>142944.88747461361</v>
      </c>
      <c r="Z27" s="24">
        <f t="shared" si="3"/>
        <v>136705.99858572474</v>
      </c>
    </row>
    <row r="28" spans="1:26" x14ac:dyDescent="0.25">
      <c r="A28" s="1">
        <v>22</v>
      </c>
      <c r="B28" s="26">
        <v>148066</v>
      </c>
      <c r="C28" s="30"/>
      <c r="D28" s="31"/>
      <c r="E28" s="30"/>
      <c r="F28" s="25">
        <v>137793.48734911397</v>
      </c>
      <c r="G28" s="35"/>
      <c r="H28" s="11">
        <f t="shared" si="1"/>
        <v>129400.22222222222</v>
      </c>
      <c r="I28" s="7">
        <f t="shared" si="2"/>
        <v>132274.16297298562</v>
      </c>
      <c r="J28" s="7">
        <f t="shared" si="2"/>
        <v>133487.23643726017</v>
      </c>
      <c r="K28" s="7">
        <f t="shared" si="2"/>
        <v>131881.55543322652</v>
      </c>
      <c r="L28" s="7">
        <f t="shared" si="2"/>
        <v>134843.49871152444</v>
      </c>
      <c r="M28" s="7">
        <f t="shared" si="2"/>
        <v>137793.48734911397</v>
      </c>
      <c r="N28" s="7">
        <f t="shared" si="2"/>
        <v>147767.93118125515</v>
      </c>
      <c r="O28" s="7">
        <f t="shared" si="2"/>
        <v>147324.87511595755</v>
      </c>
      <c r="P28" s="7">
        <f t="shared" si="2"/>
        <v>147224.44641944728</v>
      </c>
      <c r="Q28" s="7">
        <f t="shared" si="2"/>
        <v>152261.89046015393</v>
      </c>
      <c r="R28" s="7">
        <f t="shared" si="2"/>
        <v>150499.59554325358</v>
      </c>
      <c r="S28" s="7">
        <f t="shared" si="2"/>
        <v>152956.62836374444</v>
      </c>
      <c r="T28" s="7">
        <f t="shared" si="2"/>
        <v>141502.90739235809</v>
      </c>
      <c r="U28" s="7">
        <f t="shared" si="2"/>
        <v>143504.2427545705</v>
      </c>
      <c r="V28" s="7">
        <f t="shared" si="2"/>
        <v>143818.3809980943</v>
      </c>
      <c r="W28" s="7">
        <f t="shared" si="2"/>
        <v>140758.45082446048</v>
      </c>
      <c r="X28" s="7">
        <f t="shared" si="2"/>
        <v>140472.18610527969</v>
      </c>
      <c r="Y28" s="7">
        <f t="shared" si="4"/>
        <v>141827.11089408092</v>
      </c>
      <c r="Z28" s="24">
        <f t="shared" si="3"/>
        <v>148065.9997829698</v>
      </c>
    </row>
    <row r="29" spans="1:26" x14ac:dyDescent="0.25">
      <c r="A29" s="1">
        <v>23</v>
      </c>
      <c r="B29" s="26">
        <v>143243</v>
      </c>
      <c r="C29" s="30"/>
      <c r="D29" s="31"/>
      <c r="E29" s="30"/>
      <c r="F29" s="25">
        <v>138197.33748240685</v>
      </c>
      <c r="G29" s="35"/>
      <c r="H29" s="11">
        <f t="shared" si="1"/>
        <v>129400.22222222222</v>
      </c>
      <c r="I29" s="7">
        <f t="shared" si="2"/>
        <v>130971.35159498322</v>
      </c>
      <c r="J29" s="7">
        <f t="shared" si="2"/>
        <v>131142.34796609334</v>
      </c>
      <c r="K29" s="7">
        <f t="shared" si="2"/>
        <v>133698.41772738652</v>
      </c>
      <c r="L29" s="7">
        <f t="shared" si="2"/>
        <v>136201.4497074486</v>
      </c>
      <c r="M29" s="7">
        <f t="shared" si="2"/>
        <v>138197.33748240682</v>
      </c>
      <c r="N29" s="7">
        <f t="shared" si="2"/>
        <v>137118.97530997542</v>
      </c>
      <c r="O29" s="7">
        <f t="shared" si="2"/>
        <v>136989.64294211654</v>
      </c>
      <c r="P29" s="7">
        <f t="shared" si="2"/>
        <v>136194.86212111797</v>
      </c>
      <c r="Q29" s="7">
        <f t="shared" si="2"/>
        <v>131576.63945850841</v>
      </c>
      <c r="R29" s="7">
        <f t="shared" si="2"/>
        <v>132954.36850372676</v>
      </c>
      <c r="S29" s="7">
        <f t="shared" si="2"/>
        <v>132703.51493276458</v>
      </c>
      <c r="T29" s="7">
        <f t="shared" si="2"/>
        <v>150821.37628562297</v>
      </c>
      <c r="U29" s="7">
        <f t="shared" si="2"/>
        <v>148176.68529101706</v>
      </c>
      <c r="V29" s="7">
        <f t="shared" si="2"/>
        <v>148149.95996995215</v>
      </c>
      <c r="W29" s="7">
        <f t="shared" si="2"/>
        <v>150419.27928894112</v>
      </c>
      <c r="X29" s="7">
        <f t="shared" si="2"/>
        <v>150296.1947538839</v>
      </c>
      <c r="Y29" s="7">
        <f t="shared" si="4"/>
        <v>149481.88692661017</v>
      </c>
      <c r="Z29" s="24">
        <f t="shared" si="3"/>
        <v>143242.99803772129</v>
      </c>
    </row>
    <row r="30" spans="1:26" x14ac:dyDescent="0.25">
      <c r="A30" s="1">
        <v>24</v>
      </c>
      <c r="B30" s="27">
        <v>118934</v>
      </c>
      <c r="C30" s="30"/>
      <c r="D30" s="31"/>
      <c r="E30" s="30"/>
      <c r="F30" s="25">
        <v>135250.8199630552</v>
      </c>
      <c r="G30" s="35"/>
      <c r="H30" s="11">
        <f t="shared" si="1"/>
        <v>129400.22222222222</v>
      </c>
      <c r="I30" s="7">
        <f t="shared" si="2"/>
        <v>129620.8022460193</v>
      </c>
      <c r="J30" s="7">
        <f t="shared" si="2"/>
        <v>128729.09683797148</v>
      </c>
      <c r="K30" s="7">
        <f t="shared" si="2"/>
        <v>134762.02053625541</v>
      </c>
      <c r="L30" s="7">
        <f t="shared" si="2"/>
        <v>135634.9447365088</v>
      </c>
      <c r="M30" s="7">
        <f t="shared" si="2"/>
        <v>135250.8199630552</v>
      </c>
      <c r="N30" s="7">
        <f t="shared" si="2"/>
        <v>124198.01395848264</v>
      </c>
      <c r="O30" s="7">
        <f t="shared" si="2"/>
        <v>124552.60147379675</v>
      </c>
      <c r="P30" s="7">
        <f t="shared" si="2"/>
        <v>124377.00568788496</v>
      </c>
      <c r="Q30" s="7">
        <f t="shared" si="2"/>
        <v>119339.56164717834</v>
      </c>
      <c r="R30" s="7">
        <f t="shared" si="2"/>
        <v>120623.37628803674</v>
      </c>
      <c r="S30" s="7">
        <f t="shared" si="2"/>
        <v>118337.93741613437</v>
      </c>
      <c r="T30" s="7">
        <f t="shared" si="2"/>
        <v>111673.7970346623</v>
      </c>
      <c r="U30" s="7">
        <f t="shared" si="2"/>
        <v>113072.41087801439</v>
      </c>
      <c r="V30" s="7">
        <f t="shared" si="2"/>
        <v>112799.21820187528</v>
      </c>
      <c r="W30" s="7">
        <f t="shared" si="2"/>
        <v>111928.57201642255</v>
      </c>
      <c r="X30" s="7">
        <f t="shared" si="2"/>
        <v>112446.15999425559</v>
      </c>
      <c r="Y30" s="7">
        <f t="shared" si="4"/>
        <v>112695.10852872982</v>
      </c>
      <c r="Z30" s="24">
        <f t="shared" si="3"/>
        <v>118933.99741761871</v>
      </c>
    </row>
    <row r="31" spans="1:26" x14ac:dyDescent="0.25">
      <c r="A31" s="1">
        <v>25</v>
      </c>
      <c r="B31" s="27">
        <v>108707</v>
      </c>
      <c r="C31" s="30"/>
      <c r="D31" s="31"/>
      <c r="E31" s="30"/>
      <c r="F31" s="25">
        <v>130654.6133529639</v>
      </c>
      <c r="G31" s="35"/>
      <c r="H31" s="11">
        <f t="shared" si="1"/>
        <v>129400.22222222222</v>
      </c>
      <c r="I31" s="7">
        <f t="shared" si="2"/>
        <v>128263.55068465117</v>
      </c>
      <c r="J31" s="7">
        <f t="shared" si="2"/>
        <v>126416.69632982617</v>
      </c>
      <c r="K31" s="7">
        <f t="shared" si="2"/>
        <v>134309.95693214706</v>
      </c>
      <c r="L31" s="7">
        <f t="shared" si="2"/>
        <v>133144.32241782136</v>
      </c>
      <c r="M31" s="7">
        <f t="shared" si="2"/>
        <v>130654.6133529639</v>
      </c>
      <c r="N31" s="7">
        <f t="shared" si="2"/>
        <v>120680.16952082273</v>
      </c>
      <c r="O31" s="7">
        <f t="shared" si="2"/>
        <v>121052.05403430006</v>
      </c>
      <c r="P31" s="7">
        <f t="shared" si="2"/>
        <v>121785.85107883948</v>
      </c>
      <c r="Q31" s="7">
        <f t="shared" si="2"/>
        <v>126404.07374144907</v>
      </c>
      <c r="R31" s="7">
        <f t="shared" si="2"/>
        <v>124580.48055053635</v>
      </c>
      <c r="S31" s="7">
        <f t="shared" si="2"/>
        <v>126394.66638255875</v>
      </c>
      <c r="T31" s="7">
        <f t="shared" si="2"/>
        <v>114940.9454111724</v>
      </c>
      <c r="U31" s="7">
        <f t="shared" si="2"/>
        <v>115787.61310729274</v>
      </c>
      <c r="V31" s="7">
        <f t="shared" si="2"/>
        <v>116232.89389127198</v>
      </c>
      <c r="W31" s="7">
        <f t="shared" si="2"/>
        <v>115471.57800090313</v>
      </c>
      <c r="X31" s="7">
        <f t="shared" si="2"/>
        <v>114621.91532920592</v>
      </c>
      <c r="Y31" s="7">
        <f t="shared" si="4"/>
        <v>114945.89026277722</v>
      </c>
      <c r="Z31" s="24">
        <f t="shared" si="3"/>
        <v>108707.00137388833</v>
      </c>
    </row>
    <row r="32" spans="1:26" x14ac:dyDescent="0.25">
      <c r="A32" s="1">
        <v>26</v>
      </c>
      <c r="B32" s="27">
        <v>157207</v>
      </c>
      <c r="C32" s="30"/>
      <c r="D32" s="31"/>
      <c r="E32" s="30"/>
      <c r="F32" s="25">
        <v>126524.83221650042</v>
      </c>
      <c r="G32" s="35"/>
      <c r="H32" s="11">
        <f t="shared" si="1"/>
        <v>129400.22222222222</v>
      </c>
      <c r="I32" s="7">
        <f t="shared" si="2"/>
        <v>126940.83631276859</v>
      </c>
      <c r="J32" s="7">
        <f t="shared" si="2"/>
        <v>124361.59090302567</v>
      </c>
      <c r="K32" s="7">
        <f t="shared" si="2"/>
        <v>132000.19560534327</v>
      </c>
      <c r="L32" s="7">
        <f t="shared" si="2"/>
        <v>129341.41572027608</v>
      </c>
      <c r="M32" s="7">
        <f t="shared" si="2"/>
        <v>126524.83221650042</v>
      </c>
      <c r="N32" s="7">
        <f t="shared" si="2"/>
        <v>127603.19438893182</v>
      </c>
      <c r="O32" s="7">
        <f t="shared" si="2"/>
        <v>127502.99086281793</v>
      </c>
      <c r="P32" s="7">
        <f t="shared" si="2"/>
        <v>127933.43168785302</v>
      </c>
      <c r="Q32" s="7">
        <f t="shared" si="2"/>
        <v>132970.87572855965</v>
      </c>
      <c r="R32" s="7">
        <f t="shared" si="2"/>
        <v>132320.38835651687</v>
      </c>
      <c r="S32" s="7">
        <f t="shared" si="2"/>
        <v>133364.85103184383</v>
      </c>
      <c r="T32" s="7">
        <f t="shared" si="2"/>
        <v>151482.71238470223</v>
      </c>
      <c r="U32" s="7">
        <f t="shared" si="2"/>
        <v>148995.64353217414</v>
      </c>
      <c r="V32" s="7">
        <f t="shared" si="2"/>
        <v>148586.62646792334</v>
      </c>
      <c r="W32" s="7">
        <f t="shared" si="2"/>
        <v>150775.91045610444</v>
      </c>
      <c r="X32" s="7">
        <f t="shared" si="2"/>
        <v>151855.16596377359</v>
      </c>
      <c r="Y32" s="7">
        <f t="shared" si="4"/>
        <v>150968.11137657415</v>
      </c>
      <c r="Z32" s="24">
        <f t="shared" si="3"/>
        <v>157207.00026546302</v>
      </c>
    </row>
    <row r="33" spans="1:26" x14ac:dyDescent="0.25">
      <c r="A33" s="1">
        <v>27</v>
      </c>
      <c r="B33" s="27">
        <v>115764</v>
      </c>
      <c r="C33" s="30"/>
      <c r="D33" s="31"/>
      <c r="E33" s="30"/>
      <c r="F33" s="25">
        <v>123990.42508619516</v>
      </c>
      <c r="G33" s="35"/>
      <c r="H33" s="11">
        <f t="shared" si="1"/>
        <v>129400.22222222222</v>
      </c>
      <c r="I33" s="7">
        <f t="shared" si="2"/>
        <v>125692.84913723543</v>
      </c>
      <c r="J33" s="7">
        <f t="shared" si="2"/>
        <v>122692.30773459775</v>
      </c>
      <c r="K33" s="7">
        <f t="shared" si="2"/>
        <v>128029.49857562546</v>
      </c>
      <c r="L33" s="7">
        <f t="shared" si="2"/>
        <v>125121.64597708669</v>
      </c>
      <c r="M33" s="7">
        <f t="shared" si="2"/>
        <v>123990.42508619514</v>
      </c>
      <c r="N33" s="7">
        <f t="shared" si="2"/>
        <v>135043.23109076772</v>
      </c>
      <c r="O33" s="7">
        <f t="shared" si="2"/>
        <v>134602.80332856398</v>
      </c>
      <c r="P33" s="7">
        <f t="shared" si="2"/>
        <v>134018.49681374614</v>
      </c>
      <c r="Q33" s="7">
        <f t="shared" si="2"/>
        <v>129400.27415113656</v>
      </c>
      <c r="R33" s="7">
        <f t="shared" si="2"/>
        <v>131449.77923555044</v>
      </c>
      <c r="S33" s="7">
        <f t="shared" si="2"/>
        <v>128921.13885570074</v>
      </c>
      <c r="T33" s="7">
        <f t="shared" si="2"/>
        <v>122256.99847422868</v>
      </c>
      <c r="U33" s="7">
        <f t="shared" si="2"/>
        <v>124607.64486379307</v>
      </c>
      <c r="V33" s="7">
        <f t="shared" si="2"/>
        <v>124789.01457823419</v>
      </c>
      <c r="W33" s="7">
        <f t="shared" si="2"/>
        <v>121758.37936887634</v>
      </c>
      <c r="X33" s="7">
        <f t="shared" si="2"/>
        <v>120579.70516757503</v>
      </c>
      <c r="Y33" s="7">
        <f t="shared" si="4"/>
        <v>122002.88670364188</v>
      </c>
      <c r="Z33" s="24">
        <f t="shared" si="3"/>
        <v>115763.99781475299</v>
      </c>
    </row>
    <row r="34" spans="1:26" x14ac:dyDescent="0.25">
      <c r="A34" s="1">
        <v>28</v>
      </c>
      <c r="B34" s="27">
        <v>124057</v>
      </c>
      <c r="C34" s="30"/>
      <c r="D34" s="31"/>
      <c r="E34" s="30"/>
      <c r="F34" s="25">
        <v>122669.26699663859</v>
      </c>
      <c r="G34" s="35"/>
      <c r="H34" s="11">
        <f t="shared" si="1"/>
        <v>129400.22222222222</v>
      </c>
      <c r="I34" s="7">
        <f t="shared" si="2"/>
        <v>124557.50861686832</v>
      </c>
      <c r="J34" s="7">
        <f t="shared" si="2"/>
        <v>121497.58079776878</v>
      </c>
      <c r="K34" s="7">
        <f t="shared" si="2"/>
        <v>123103.26180180245</v>
      </c>
      <c r="L34" s="7">
        <f t="shared" si="2"/>
        <v>121306.95303783023</v>
      </c>
      <c r="M34" s="7">
        <f t="shared" si="2"/>
        <v>122669.26699663859</v>
      </c>
      <c r="N34" s="7">
        <f t="shared" si="2"/>
        <v>132643.71082877976</v>
      </c>
      <c r="O34" s="7">
        <f t="shared" si="2"/>
        <v>132442.64402218661</v>
      </c>
      <c r="P34" s="7">
        <f t="shared" si="2"/>
        <v>131809.27567415746</v>
      </c>
      <c r="Q34" s="7">
        <f t="shared" si="2"/>
        <v>126771.83163345084</v>
      </c>
      <c r="R34" s="7">
        <f t="shared" si="2"/>
        <v>126710.53335943846</v>
      </c>
      <c r="S34" s="7">
        <f t="shared" si="2"/>
        <v>127395.762574382</v>
      </c>
      <c r="T34" s="7">
        <f t="shared" si="2"/>
        <v>115942.04160299564</v>
      </c>
      <c r="U34" s="7">
        <f t="shared" si="2"/>
        <v>115407.17770759092</v>
      </c>
      <c r="V34" s="7">
        <f t="shared" si="2"/>
        <v>115538.32024804637</v>
      </c>
      <c r="W34" s="7">
        <f t="shared" si="2"/>
        <v>118598.25042168019</v>
      </c>
      <c r="X34" s="7">
        <f t="shared" si="2"/>
        <v>119734.17781255816</v>
      </c>
      <c r="Y34" s="7">
        <f t="shared" si="4"/>
        <v>117818.11197843272</v>
      </c>
      <c r="Z34" s="24">
        <f t="shared" si="3"/>
        <v>124057.00086732161</v>
      </c>
    </row>
    <row r="35" spans="1:26" x14ac:dyDescent="0.25">
      <c r="A35" s="1">
        <v>29</v>
      </c>
      <c r="B35" s="27">
        <v>134499</v>
      </c>
      <c r="C35" s="30"/>
      <c r="D35" s="31"/>
      <c r="E35" s="30"/>
      <c r="F35" s="25">
        <v>121301.325819069</v>
      </c>
      <c r="G35" s="35"/>
      <c r="H35" s="11">
        <f t="shared" si="1"/>
        <v>129400.22222222222</v>
      </c>
      <c r="I35" s="7">
        <f t="shared" si="2"/>
        <v>123569.31149886854</v>
      </c>
      <c r="J35" s="7">
        <f t="shared" si="2"/>
        <v>120819.06971801551</v>
      </c>
      <c r="K35" s="7">
        <f t="shared" si="2"/>
        <v>118262.99995672231</v>
      </c>
      <c r="L35" s="7">
        <f t="shared" si="2"/>
        <v>118418.7478617274</v>
      </c>
      <c r="M35" s="7">
        <f t="shared" si="2"/>
        <v>121301.325819069</v>
      </c>
      <c r="N35" s="7">
        <f t="shared" si="2"/>
        <v>120222.96364663764</v>
      </c>
      <c r="O35" s="7">
        <f t="shared" si="2"/>
        <v>120525.85361282332</v>
      </c>
      <c r="P35" s="7">
        <f t="shared" si="2"/>
        <v>120890.19360878681</v>
      </c>
      <c r="Q35" s="7">
        <f t="shared" si="2"/>
        <v>125508.4162713964</v>
      </c>
      <c r="R35" s="7">
        <f t="shared" si="2"/>
        <v>123480.19985413528</v>
      </c>
      <c r="S35" s="7">
        <f t="shared" si="2"/>
        <v>125540.11584537312</v>
      </c>
      <c r="T35" s="7">
        <f t="shared" si="2"/>
        <v>143657.9771982315</v>
      </c>
      <c r="U35" s="7">
        <f t="shared" si="2"/>
        <v>141994.93857833673</v>
      </c>
      <c r="V35" s="7">
        <f t="shared" si="2"/>
        <v>141612.64683515084</v>
      </c>
      <c r="W35" s="7">
        <f t="shared" si="2"/>
        <v>139343.32751616184</v>
      </c>
      <c r="X35" s="7">
        <f t="shared" si="2"/>
        <v>138387.15654354991</v>
      </c>
      <c r="Y35" s="7">
        <f t="shared" si="4"/>
        <v>140737.88798494017</v>
      </c>
      <c r="Z35" s="24">
        <f t="shared" si="3"/>
        <v>134498.9990960513</v>
      </c>
    </row>
    <row r="36" spans="1:26" x14ac:dyDescent="0.25">
      <c r="A36" s="1">
        <v>30</v>
      </c>
      <c r="B36" s="27">
        <v>114339</v>
      </c>
      <c r="C36" s="30"/>
      <c r="D36" s="31"/>
      <c r="E36" s="30"/>
      <c r="F36" s="25">
        <v>118994.90918908735</v>
      </c>
      <c r="G36" s="35"/>
      <c r="H36" s="11">
        <f t="shared" si="1"/>
        <v>129400.22222222222</v>
      </c>
      <c r="I36" s="7">
        <f t="shared" si="2"/>
        <v>122758.28365261467</v>
      </c>
      <c r="J36" s="7">
        <f t="shared" ref="J36:Y70" si="5">2*COS($A36*J$5*$B$2+J$4)*J$3/$B$3+I36</f>
        <v>120649.44765802483</v>
      </c>
      <c r="K36" s="7">
        <f t="shared" si="5"/>
        <v>114616.52395974091</v>
      </c>
      <c r="L36" s="7">
        <f t="shared" si="5"/>
        <v>116651.45235802628</v>
      </c>
      <c r="M36" s="7">
        <f t="shared" si="5"/>
        <v>118994.90918908735</v>
      </c>
      <c r="N36" s="7">
        <f t="shared" si="5"/>
        <v>107942.10318451481</v>
      </c>
      <c r="O36" s="7">
        <f t="shared" si="5"/>
        <v>108350.35893040145</v>
      </c>
      <c r="P36" s="7">
        <f t="shared" si="5"/>
        <v>109110.26123113108</v>
      </c>
      <c r="Q36" s="7">
        <f t="shared" si="5"/>
        <v>114147.70527183771</v>
      </c>
      <c r="R36" s="7">
        <f t="shared" si="5"/>
        <v>114913.39571539317</v>
      </c>
      <c r="S36" s="7">
        <f t="shared" si="5"/>
        <v>112819.10097532562</v>
      </c>
      <c r="T36" s="7">
        <f t="shared" si="5"/>
        <v>106154.96059385344</v>
      </c>
      <c r="U36" s="7">
        <f t="shared" si="5"/>
        <v>108827.78572785524</v>
      </c>
      <c r="V36" s="7">
        <f t="shared" si="5"/>
        <v>109282.34811843545</v>
      </c>
      <c r="W36" s="7">
        <f t="shared" si="5"/>
        <v>110152.99430388818</v>
      </c>
      <c r="X36" s="7">
        <f t="shared" si="5"/>
        <v>110814.08052735645</v>
      </c>
      <c r="Y36" s="7">
        <f t="shared" si="5"/>
        <v>108100.10926402052</v>
      </c>
      <c r="Z36" s="24">
        <f t="shared" si="3"/>
        <v>114338.99815290941</v>
      </c>
    </row>
    <row r="37" spans="1:26" x14ac:dyDescent="0.25">
      <c r="A37" s="1">
        <v>31</v>
      </c>
      <c r="B37" s="27">
        <v>86243</v>
      </c>
      <c r="C37" s="30"/>
      <c r="D37" s="31"/>
      <c r="E37" s="30"/>
      <c r="F37" s="25">
        <v>116134.7890328588</v>
      </c>
      <c r="G37" s="35"/>
      <c r="H37" s="11">
        <f t="shared" si="1"/>
        <v>129400.22222222222</v>
      </c>
      <c r="I37" s="7">
        <f t="shared" ref="I37:I71" si="6">2*COS($A37*I$5*$B$2+I$4)*I$3/$B$3+H37</f>
        <v>122149.06774881524</v>
      </c>
      <c r="J37" s="7">
        <f t="shared" si="5"/>
        <v>120935.99428454071</v>
      </c>
      <c r="K37" s="7">
        <f t="shared" si="5"/>
        <v>113042.73368221981</v>
      </c>
      <c r="L37" s="7">
        <f t="shared" si="5"/>
        <v>116004.67696051773</v>
      </c>
      <c r="M37" s="7">
        <f t="shared" si="5"/>
        <v>116134.78903285881</v>
      </c>
      <c r="N37" s="7">
        <f t="shared" si="5"/>
        <v>106160.34520071761</v>
      </c>
      <c r="O37" s="7">
        <f t="shared" si="5"/>
        <v>106136.71861197527</v>
      </c>
      <c r="P37" s="7">
        <f t="shared" si="5"/>
        <v>106036.28991546501</v>
      </c>
      <c r="Q37" s="7">
        <f t="shared" si="5"/>
        <v>101418.06725285543</v>
      </c>
      <c r="R37" s="7">
        <f t="shared" si="5"/>
        <v>103180.36216975577</v>
      </c>
      <c r="S37" s="7">
        <f t="shared" si="5"/>
        <v>102553.02815284613</v>
      </c>
      <c r="T37" s="7">
        <f t="shared" si="5"/>
        <v>91099.307181459881</v>
      </c>
      <c r="U37" s="7">
        <f t="shared" si="5"/>
        <v>89326.22804336439</v>
      </c>
      <c r="V37" s="7">
        <f t="shared" si="5"/>
        <v>89012.0897998406</v>
      </c>
      <c r="W37" s="7">
        <f t="shared" si="5"/>
        <v>89773.405690209431</v>
      </c>
      <c r="X37" s="7">
        <f t="shared" si="5"/>
        <v>89487.140971028653</v>
      </c>
      <c r="Y37" s="7">
        <f t="shared" si="5"/>
        <v>92481.889412809483</v>
      </c>
      <c r="Z37" s="24">
        <f t="shared" si="3"/>
        <v>86243.000523920593</v>
      </c>
    </row>
    <row r="38" spans="1:26" x14ac:dyDescent="0.25">
      <c r="A38" s="1">
        <v>32</v>
      </c>
      <c r="B38" s="27">
        <v>128738</v>
      </c>
      <c r="C38" s="30"/>
      <c r="D38" s="31"/>
      <c r="E38" s="30"/>
      <c r="F38" s="25">
        <v>114277.41743594535</v>
      </c>
      <c r="G38" s="35"/>
      <c r="H38" s="11">
        <f t="shared" si="1"/>
        <v>129400.22222222222</v>
      </c>
      <c r="I38" s="7">
        <f t="shared" si="6"/>
        <v>121760.17450442909</v>
      </c>
      <c r="J38" s="7">
        <f t="shared" si="5"/>
        <v>121589.17813331896</v>
      </c>
      <c r="K38" s="7">
        <f t="shared" si="5"/>
        <v>113950.57343100136</v>
      </c>
      <c r="L38" s="7">
        <f t="shared" si="5"/>
        <v>116453.60541106346</v>
      </c>
      <c r="M38" s="7">
        <f t="shared" si="5"/>
        <v>114277.41743594535</v>
      </c>
      <c r="N38" s="7">
        <f t="shared" si="5"/>
        <v>115355.77960837666</v>
      </c>
      <c r="O38" s="7">
        <f t="shared" si="5"/>
        <v>114931.36232395412</v>
      </c>
      <c r="P38" s="7">
        <f t="shared" si="5"/>
        <v>114136.58150295555</v>
      </c>
      <c r="Q38" s="7">
        <f t="shared" si="5"/>
        <v>109099.13746224894</v>
      </c>
      <c r="R38" s="7">
        <f t="shared" si="5"/>
        <v>107721.40841703059</v>
      </c>
      <c r="S38" s="7">
        <f t="shared" si="5"/>
        <v>110244.82489785114</v>
      </c>
      <c r="T38" s="7">
        <f t="shared" si="5"/>
        <v>128362.68625070952</v>
      </c>
      <c r="U38" s="7">
        <f t="shared" si="5"/>
        <v>127969.28771863069</v>
      </c>
      <c r="V38" s="7">
        <f t="shared" si="5"/>
        <v>127996.01303969559</v>
      </c>
      <c r="W38" s="7">
        <f t="shared" si="5"/>
        <v>125806.7290515145</v>
      </c>
      <c r="X38" s="7">
        <f t="shared" si="5"/>
        <v>125683.64451645728</v>
      </c>
      <c r="Y38" s="7">
        <f t="shared" si="5"/>
        <v>122499.1128122192</v>
      </c>
      <c r="Z38" s="24">
        <f t="shared" si="3"/>
        <v>128738.00170110809</v>
      </c>
    </row>
    <row r="39" spans="1:26" x14ac:dyDescent="0.25">
      <c r="A39" s="1">
        <v>33</v>
      </c>
      <c r="B39" s="27">
        <v>124424</v>
      </c>
      <c r="C39" s="30"/>
      <c r="D39" s="31"/>
      <c r="E39" s="30"/>
      <c r="F39" s="25">
        <v>115103.09360532032</v>
      </c>
      <c r="G39" s="35"/>
      <c r="H39" s="11">
        <f t="shared" si="1"/>
        <v>129400.22222222222</v>
      </c>
      <c r="I39" s="7">
        <f t="shared" si="6"/>
        <v>121603.42024389737</v>
      </c>
      <c r="J39" s="7">
        <f t="shared" si="5"/>
        <v>122495.1256519452</v>
      </c>
      <c r="K39" s="7">
        <f t="shared" si="5"/>
        <v>117157.93481091749</v>
      </c>
      <c r="L39" s="7">
        <f t="shared" si="5"/>
        <v>118030.85901117089</v>
      </c>
      <c r="M39" s="7">
        <f t="shared" si="5"/>
        <v>115103.0936053203</v>
      </c>
      <c r="N39" s="7">
        <f t="shared" si="5"/>
        <v>126155.89960989283</v>
      </c>
      <c r="O39" s="7">
        <f t="shared" si="5"/>
        <v>125889.20767773899</v>
      </c>
      <c r="P39" s="7">
        <f t="shared" si="5"/>
        <v>125713.6118918272</v>
      </c>
      <c r="Q39" s="7">
        <f t="shared" si="5"/>
        <v>130331.83455443679</v>
      </c>
      <c r="R39" s="7">
        <f t="shared" si="5"/>
        <v>129048.01991357838</v>
      </c>
      <c r="S39" s="7">
        <f t="shared" si="5"/>
        <v>127949.23539760684</v>
      </c>
      <c r="T39" s="7">
        <f t="shared" si="5"/>
        <v>121285.09501613479</v>
      </c>
      <c r="U39" s="7">
        <f t="shared" si="5"/>
        <v>123563.9175584086</v>
      </c>
      <c r="V39" s="7">
        <f t="shared" si="5"/>
        <v>123837.11023454771</v>
      </c>
      <c r="W39" s="7">
        <f t="shared" si="5"/>
        <v>126867.74544390554</v>
      </c>
      <c r="X39" s="7">
        <f t="shared" si="5"/>
        <v>127385.3334217386</v>
      </c>
      <c r="Y39" s="7">
        <f t="shared" si="5"/>
        <v>130662.88800405143</v>
      </c>
      <c r="Z39" s="24">
        <f t="shared" si="3"/>
        <v>124423.99911516254</v>
      </c>
    </row>
    <row r="40" spans="1:26" x14ac:dyDescent="0.25">
      <c r="A40" s="1">
        <v>34</v>
      </c>
      <c r="B40" s="27">
        <v>119834</v>
      </c>
      <c r="C40" s="30"/>
      <c r="D40" s="31"/>
      <c r="E40" s="30"/>
      <c r="F40" s="25">
        <v>119171.43202378937</v>
      </c>
      <c r="G40" s="35"/>
      <c r="H40" s="11">
        <f t="shared" si="1"/>
        <v>129400.22222222222</v>
      </c>
      <c r="I40" s="7">
        <f t="shared" si="6"/>
        <v>121683.5678661049</v>
      </c>
      <c r="J40" s="7">
        <f t="shared" si="5"/>
        <v>123530.4222209299</v>
      </c>
      <c r="K40" s="7">
        <f t="shared" si="5"/>
        <v>121924.74121689625</v>
      </c>
      <c r="L40" s="7">
        <f t="shared" si="5"/>
        <v>120759.10670257056</v>
      </c>
      <c r="M40" s="7">
        <f t="shared" si="5"/>
        <v>119171.43202378937</v>
      </c>
      <c r="N40" s="7">
        <f t="shared" si="5"/>
        <v>129145.87585593056</v>
      </c>
      <c r="O40" s="7">
        <f t="shared" si="5"/>
        <v>129387.86511463499</v>
      </c>
      <c r="P40" s="7">
        <f t="shared" si="5"/>
        <v>130121.6621591744</v>
      </c>
      <c r="Q40" s="7">
        <f t="shared" si="5"/>
        <v>135159.10619988103</v>
      </c>
      <c r="R40" s="7">
        <f t="shared" si="5"/>
        <v>136982.69939079374</v>
      </c>
      <c r="S40" s="7">
        <f t="shared" si="5"/>
        <v>135210.89578524645</v>
      </c>
      <c r="T40" s="7">
        <f t="shared" si="5"/>
        <v>123757.1748138603</v>
      </c>
      <c r="U40" s="7">
        <f t="shared" si="5"/>
        <v>121220.97555624317</v>
      </c>
      <c r="V40" s="7">
        <f t="shared" si="5"/>
        <v>120775.69477226393</v>
      </c>
      <c r="W40" s="7">
        <f t="shared" si="5"/>
        <v>117715.76459863012</v>
      </c>
      <c r="X40" s="7">
        <f t="shared" si="5"/>
        <v>116866.10192693291</v>
      </c>
      <c r="Y40" s="7">
        <f t="shared" si="5"/>
        <v>113595.11130400625</v>
      </c>
      <c r="Z40" s="24">
        <f t="shared" si="3"/>
        <v>119834.00019289514</v>
      </c>
    </row>
    <row r="41" spans="1:26" x14ac:dyDescent="0.25">
      <c r="A41" s="1">
        <v>35</v>
      </c>
      <c r="B41" s="27">
        <v>143272</v>
      </c>
      <c r="C41" s="30"/>
      <c r="D41" s="31"/>
      <c r="E41" s="30"/>
      <c r="F41" s="25">
        <v>125361.40759445984</v>
      </c>
      <c r="G41" s="35"/>
      <c r="H41" s="11">
        <f t="shared" si="1"/>
        <v>129400.22222222222</v>
      </c>
      <c r="I41" s="7">
        <f t="shared" si="6"/>
        <v>121998.18212610754</v>
      </c>
      <c r="J41" s="7">
        <f t="shared" si="5"/>
        <v>124577.42753585045</v>
      </c>
      <c r="K41" s="7">
        <f t="shared" si="5"/>
        <v>127133.49729714365</v>
      </c>
      <c r="L41" s="7">
        <f t="shared" si="5"/>
        <v>124474.71741207647</v>
      </c>
      <c r="M41" s="7">
        <f t="shared" si="5"/>
        <v>125361.40759445987</v>
      </c>
      <c r="N41" s="7">
        <f t="shared" si="5"/>
        <v>124283.04542202852</v>
      </c>
      <c r="O41" s="7">
        <f t="shared" si="5"/>
        <v>124715.26775607308</v>
      </c>
      <c r="P41" s="7">
        <f t="shared" si="5"/>
        <v>125145.70858110818</v>
      </c>
      <c r="Q41" s="7">
        <f t="shared" si="5"/>
        <v>120527.48591849861</v>
      </c>
      <c r="R41" s="7">
        <f t="shared" si="5"/>
        <v>121177.97329054138</v>
      </c>
      <c r="S41" s="7">
        <f t="shared" si="5"/>
        <v>123488.7428527414</v>
      </c>
      <c r="T41" s="7">
        <f t="shared" si="5"/>
        <v>141606.60420559981</v>
      </c>
      <c r="U41" s="7">
        <f t="shared" si="5"/>
        <v>142588.25658031096</v>
      </c>
      <c r="V41" s="7">
        <f t="shared" si="5"/>
        <v>142997.27364456176</v>
      </c>
      <c r="W41" s="7">
        <f t="shared" si="5"/>
        <v>145266.59296355073</v>
      </c>
      <c r="X41" s="7">
        <f t="shared" si="5"/>
        <v>146345.84847121988</v>
      </c>
      <c r="Y41" s="7">
        <f t="shared" si="5"/>
        <v>149510.88773988388</v>
      </c>
      <c r="Z41" s="24">
        <f t="shared" si="3"/>
        <v>143271.99885099501</v>
      </c>
    </row>
  </sheetData>
  <mergeCells count="3">
    <mergeCell ref="G1:Z1"/>
    <mergeCell ref="C4:E4"/>
    <mergeCell ref="F4:F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14A066D4C7E847BD239CE5F537D657" ma:contentTypeVersion="9" ma:contentTypeDescription="Create a new document." ma:contentTypeScope="" ma:versionID="e519c176887511b5c8c91e81b2a9a5d8">
  <xsd:schema xmlns:xsd="http://www.w3.org/2001/XMLSchema" xmlns:xs="http://www.w3.org/2001/XMLSchema" xmlns:p="http://schemas.microsoft.com/office/2006/metadata/properties" xmlns:ns2="7d7f131f-7f23-478e-bb59-c1234eeebb34" targetNamespace="http://schemas.microsoft.com/office/2006/metadata/properties" ma:root="true" ma:fieldsID="9b5bd8b8f4e0c846ae89e0c3e7f1a425" ns2:_="">
    <xsd:import namespace="7d7f131f-7f23-478e-bb59-c1234eeebb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7f131f-7f23-478e-bb59-c1234eeebb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0289D-E240-46AA-85EC-8197BC0260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7f131f-7f23-478e-bb59-c1234eeebb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65E91B-DA34-4931-A10F-3EFCF1FCD7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4A8E9D-CD22-475F-BA89-CC5FEB97D104}">
  <ds:schemaRefs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7d7f131f-7f23-478e-bb59-c1234eeebb34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Spider Financial 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DFT Trigonometric Representation</dc:title>
  <dc:creator>Mohamad EL-Bawab</dc:creator>
  <cp:lastModifiedBy>Mohamad EL-Bawab</cp:lastModifiedBy>
  <dcterms:created xsi:type="dcterms:W3CDTF">2020-12-21T23:52:06Z</dcterms:created>
  <dcterms:modified xsi:type="dcterms:W3CDTF">2020-12-21T23:58:19Z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0x0101005814A066D4C7E847BD239CE5F537D657</vt:lpwstr>
  </property>
</Properties>
</file>